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封面" sheetId="4" r:id="rId1"/>
    <sheet name="限价" sheetId="1" r:id="rId2"/>
    <sheet name="清单" sheetId="5" r:id="rId3"/>
    <sheet name="甲供主要材料" sheetId="6" r:id="rId4"/>
  </sheets>
  <definedNames>
    <definedName name="_xlnm.Print_Titles" localSheetId="1">限价!$1:$1</definedName>
  </definedNames>
  <calcPr calcId="144525"/>
</workbook>
</file>

<file path=xl/comments1.xml><?xml version="1.0" encoding="utf-8"?>
<comments xmlns="http://schemas.openxmlformats.org/spreadsheetml/2006/main">
  <authors>
    <author>Administrator</author>
  </authors>
  <commentList>
    <comment ref="B137" authorId="0">
      <text>
        <r>
          <rPr>
            <sz val="9"/>
            <rFont val="宋体"/>
            <charset val="134"/>
          </rPr>
          <t xml:space="preserve">水电投标合同总价
</t>
        </r>
      </text>
    </comment>
    <comment ref="C137" authorId="0">
      <text>
        <r>
          <rPr>
            <sz val="9"/>
            <rFont val="宋体"/>
            <charset val="134"/>
          </rPr>
          <t xml:space="preserve">含税材料价
</t>
        </r>
      </text>
    </comment>
  </commentList>
</comments>
</file>

<file path=xl/comments2.xml><?xml version="1.0" encoding="utf-8"?>
<comments xmlns="http://schemas.openxmlformats.org/spreadsheetml/2006/main">
  <authors>
    <author>Administrator</author>
  </authors>
  <commentList>
    <comment ref="B137" authorId="0">
      <text>
        <r>
          <rPr>
            <sz val="9"/>
            <rFont val="宋体"/>
            <charset val="134"/>
          </rPr>
          <t xml:space="preserve">水电投标合同总价
</t>
        </r>
      </text>
    </comment>
    <comment ref="C137" authorId="0">
      <text>
        <r>
          <rPr>
            <sz val="9"/>
            <rFont val="宋体"/>
            <charset val="134"/>
          </rPr>
          <t xml:space="preserve">含税材料价
</t>
        </r>
      </text>
    </comment>
  </commentList>
</comments>
</file>

<file path=xl/sharedStrings.xml><?xml version="1.0" encoding="utf-8"?>
<sst xmlns="http://schemas.openxmlformats.org/spreadsheetml/2006/main" count="1045" uniqueCount="238">
  <si>
    <r>
      <rPr>
        <u/>
        <sz val="22"/>
        <color rgb="FF000000"/>
        <rFont val="宋体"/>
        <charset val="134"/>
      </rPr>
      <t xml:space="preserve">天涯小镇（马岭三横巷）周边综合环境整治项目 </t>
    </r>
    <r>
      <rPr>
        <sz val="22"/>
        <color rgb="FF000000"/>
        <rFont val="宋体"/>
        <charset val="134"/>
      </rPr>
      <t>工程劳务分包</t>
    </r>
  </si>
  <si>
    <t>竞争性比选最高限价</t>
  </si>
  <si>
    <t>招标限价（税前造价）</t>
  </si>
  <si>
    <t>(小写):</t>
  </si>
  <si>
    <t/>
  </si>
  <si>
    <t>(大写):</t>
  </si>
  <si>
    <t xml:space="preserve">其中:安全文明施工费  </t>
  </si>
  <si>
    <t xml:space="preserve">          (大写):</t>
  </si>
  <si>
    <t>编   制   人：</t>
  </si>
  <si>
    <t>定价小组成员：</t>
  </si>
  <si>
    <t>定价小组组长：</t>
  </si>
  <si>
    <t>时间：       年        月       日</t>
  </si>
  <si>
    <t>天涯小镇（马岭三横巷）周边综合环境整治项目
劳务分包清单最高限价</t>
  </si>
  <si>
    <t>序号</t>
  </si>
  <si>
    <t>清单项目名称</t>
  </si>
  <si>
    <t>项目特征及工作内容</t>
  </si>
  <si>
    <t>单位</t>
  </si>
  <si>
    <t>工程量</t>
  </si>
  <si>
    <t>综合单价(元）</t>
  </si>
  <si>
    <t>合价（元）</t>
  </si>
  <si>
    <t>备注
（计量、计价规则）</t>
  </si>
  <si>
    <t>一</t>
  </si>
  <si>
    <t>建筑工程</t>
  </si>
  <si>
    <t>栏杆拆除</t>
  </si>
  <si>
    <t>1.宝瓶栏杆 拆除</t>
  </si>
  <si>
    <t>m</t>
  </si>
  <si>
    <t>1.计量规则：按《海南省建设工程计价定额》（2017版）的及其相关规定计算</t>
  </si>
  <si>
    <t>拆除广告牌</t>
  </si>
  <si>
    <t>1.拆除广告牌</t>
  </si>
  <si>
    <t>m2</t>
  </si>
  <si>
    <t>移空调机位</t>
  </si>
  <si>
    <t>1.移空调机位</t>
  </si>
  <si>
    <t>台</t>
  </si>
  <si>
    <t>防盗网拆除</t>
  </si>
  <si>
    <t>1.防盗网拆除</t>
  </si>
  <si>
    <t>金属门窗拆除</t>
  </si>
  <si>
    <t>1.拆除原门</t>
  </si>
  <si>
    <t>樘</t>
  </si>
  <si>
    <t>屋面拆除 水泥瓦</t>
  </si>
  <si>
    <t>1.拆除屋面瓦</t>
  </si>
  <si>
    <t>立面抹灰层拆除</t>
  </si>
  <si>
    <t>1.拆除抹灰面</t>
  </si>
  <si>
    <t>抹灰面油漆</t>
  </si>
  <si>
    <t>1.满刮外墙专用防水腻子二遍;
2.抗碱底漆一遍;
3.喷涂真石漆,面层喷防水光油封面</t>
  </si>
  <si>
    <t>铲除涂料面</t>
  </si>
  <si>
    <t>1.拆除墙面涂料</t>
  </si>
  <si>
    <t>余方弃置</t>
  </si>
  <si>
    <t>1.垃圾外运10km</t>
  </si>
  <si>
    <t>m3</t>
  </si>
  <si>
    <t>瓦屋面</t>
  </si>
  <si>
    <t>1.西班牙瓦屋面</t>
  </si>
  <si>
    <t>墙面一般抹灰</t>
  </si>
  <si>
    <t>1.15mm厚1:3水泥砂浆
2.5厚干粉类聚合物水泥防水砂浆,中间压入一层耐碱玻璃纤维网布</t>
  </si>
  <si>
    <t>墙面清洗</t>
  </si>
  <si>
    <t>1.墙面酸水洗</t>
  </si>
  <si>
    <t>砖基础</t>
  </si>
  <si>
    <t>1.砖砌体 砖基础2.M7.5水泥砂浆</t>
  </si>
  <si>
    <t>压顶</t>
  </si>
  <si>
    <t>1.混凝土强度等级:C30</t>
  </si>
  <si>
    <t>压顶模板</t>
  </si>
  <si>
    <t>1.压顶 木支撑</t>
  </si>
  <si>
    <t>1.栏杆花饰外墙涂料</t>
  </si>
  <si>
    <t>M+1EFCE空铝合金空调罩</t>
  </si>
  <si>
    <t>1.M+1EFCE空铝合金空调罩</t>
  </si>
  <si>
    <t>新增广告牌</t>
  </si>
  <si>
    <t>1.钢龙骨外包铝板</t>
  </si>
  <si>
    <t>二</t>
  </si>
  <si>
    <t>景观提升工程</t>
  </si>
  <si>
    <t>石材地面</t>
  </si>
  <si>
    <t>1.600*300*20厚芝麻灰花岗岩烧面
2.30厚1:3干硬性水泥砂浆</t>
  </si>
  <si>
    <t>石材波打线地面</t>
  </si>
  <si>
    <t>1.400*200*20厚中国黑花岗岩烧面 波打线
2.30厚1:3干硬性水泥砂浆</t>
  </si>
  <si>
    <t>1.600*300*20厚芝麻灰花岗岩烧面 波打线
2.30厚1:3干硬性水泥砂浆</t>
  </si>
  <si>
    <t>原土碾压夯实</t>
  </si>
  <si>
    <t>1.机械原土夯实</t>
  </si>
  <si>
    <t>垫层</t>
  </si>
  <si>
    <t>1.100厚级配碎石垫层</t>
  </si>
  <si>
    <t>混凝土垫层</t>
  </si>
  <si>
    <t>1.200厚C25混凝土</t>
  </si>
  <si>
    <t>挖一般土方</t>
  </si>
  <si>
    <t>1.土壤类别:一二类土
2.人工挖沟槽、基坑
3.深度2m内</t>
  </si>
  <si>
    <t>回填方</t>
  </si>
  <si>
    <t>1.机械夯实回填土</t>
  </si>
  <si>
    <t>1.挖土机挖土 自卸汽车运土 一、二类土 运距 1km内</t>
  </si>
  <si>
    <t>1.100厚C15混凝土垫层</t>
  </si>
  <si>
    <t>垫层模板</t>
  </si>
  <si>
    <t>1.现浇混凝土模板 基础垫层</t>
  </si>
  <si>
    <t>1.砖砌体 砖基础
2.M7.5水泥砂浆</t>
  </si>
  <si>
    <t>实心砖墙</t>
  </si>
  <si>
    <t>1.灰砂砖墙 墙体厚度240mm
2.M7.5水泥砂浆</t>
  </si>
  <si>
    <t>石材墙面</t>
  </si>
  <si>
    <t>1.20厚1:2.5水泥砂浆
2.600*300*20芝麻白烧面花岗岩</t>
  </si>
  <si>
    <t>1.20厚1:2.5水泥砂浆</t>
  </si>
  <si>
    <t>太阳能草坪灯</t>
  </si>
  <si>
    <t>1.太阳能草坪灯</t>
  </si>
  <si>
    <t>套</t>
  </si>
  <si>
    <t>标线</t>
  </si>
  <si>
    <t>1.白色热熔胶划线</t>
  </si>
  <si>
    <t>零星钢构件</t>
  </si>
  <si>
    <t>1.50*80*3镀锌方管制作安装</t>
  </si>
  <si>
    <t>t</t>
  </si>
  <si>
    <t>1.40*40*2镀锌方管制作安装</t>
  </si>
  <si>
    <t>不锈钢板</t>
  </si>
  <si>
    <t>1.5厚不锈钢板</t>
  </si>
  <si>
    <t>滤层</t>
  </si>
  <si>
    <t>1.80厚碎石滤层，外包土工布</t>
  </si>
  <si>
    <t>菠萝格板墙面</t>
  </si>
  <si>
    <t>1.25*90*650菠萝格</t>
  </si>
  <si>
    <t>排水管</t>
  </si>
  <si>
    <t>1.φ50PVC</t>
  </si>
  <si>
    <t>个</t>
  </si>
  <si>
    <t>种植土回填</t>
  </si>
  <si>
    <t>1.回填营养土</t>
  </si>
  <si>
    <t>1.砖砌体 砖基础</t>
  </si>
  <si>
    <t>1.20厚1:2.5水泥砂浆
2.300*600*20芝麻灰花岗岩</t>
  </si>
  <si>
    <t>石材零星项目</t>
  </si>
  <si>
    <t>1.20厚1:2.5水泥砂浆
2.350*600*50芝麻灰石材压顶</t>
  </si>
  <si>
    <t>1.人工挖沟槽、基坑 一、二类土 深度2m内</t>
  </si>
  <si>
    <t>1.20厚1:2.5水泥砂浆
2.500*300*20芝麻白烧面花岗岩</t>
  </si>
  <si>
    <t>石材楼地面</t>
  </si>
  <si>
    <t>1.200X200X30芝麻黑砖花岗岩
2.30厚1:3干硬性水泥砂浆
3.100厚C25混凝土垫层
4.100厚级配碎石垫层
5.素土夯实</t>
  </si>
  <si>
    <t>低压塑料管</t>
  </si>
  <si>
    <t>1.人工挖沟槽土方
2.填土夯实
3.DN25塑料管</t>
  </si>
  <si>
    <t>1.200厚级配碎石垫层</t>
  </si>
  <si>
    <t>台阶</t>
  </si>
  <si>
    <t>1.混凝土强度等级:C20</t>
  </si>
  <si>
    <t>台阶模板</t>
  </si>
  <si>
    <t>1.台阶 木支撑</t>
  </si>
  <si>
    <t>现浇构件钢筋</t>
  </si>
  <si>
    <t>1.带肋钢筋HRB400 直径Φ10mm</t>
  </si>
  <si>
    <t>石材台阶面</t>
  </si>
  <si>
    <t>1.500*300*50芝麻灰花岗岩烧面踏面
2.500*100*20芝麻灰花岗岩烧面踢面
3.20厚1:3水泥砂浆粘结层
4.石材磨边</t>
  </si>
  <si>
    <t>栏杆、栏板拆除</t>
  </si>
  <si>
    <t>1.原金属栏杆拆除</t>
  </si>
  <si>
    <t>1.地坪涂料</t>
  </si>
  <si>
    <t>1.台阶海豚图案油漆</t>
  </si>
  <si>
    <t>1.土壤类别:一二类土</t>
  </si>
  <si>
    <t>独立基础</t>
  </si>
  <si>
    <t>1.混凝土种类:独立基础
2.混凝土强度等级:C30</t>
  </si>
  <si>
    <t>独立基础模板</t>
  </si>
  <si>
    <t>1.独立基础 钢筋混凝土 木支撑</t>
  </si>
  <si>
    <t>矩形柱</t>
  </si>
  <si>
    <t>1.混凝土种类:矩形柱
2.混凝土强度等级:C30</t>
  </si>
  <si>
    <t>1.矩形柱 木支撑</t>
  </si>
  <si>
    <t>1.带肋钢筋HRB400 直径Φ14mm</t>
  </si>
  <si>
    <t>1.带肋钢筋HRB400 箍筋直径Φ10mm</t>
  </si>
  <si>
    <t>木地板</t>
  </si>
  <si>
    <t>1.3000X150X100 防腐木龙骨
2.4000X150X50 防腐木平台</t>
  </si>
  <si>
    <t>木地板油漆</t>
  </si>
  <si>
    <t>1.木地板面 底油一遍 油色、清漆三遍</t>
  </si>
  <si>
    <t>1.现浇混凝土模板 基础</t>
  </si>
  <si>
    <t>外脚手架</t>
  </si>
  <si>
    <t>1.外脚手架 15m以内 双排 装饰脚手架</t>
  </si>
  <si>
    <t>三</t>
  </si>
  <si>
    <t>其它费用</t>
  </si>
  <si>
    <t>安全、文明施工费</t>
  </si>
  <si>
    <t xml:space="preserve">1.按照按《海南省建设工程计价定额》（2017版）的相关规定及其配套文件中所规定的安全文明施工费组成的所有费用（此分包合同临时设施工程清单中已列的项除外）
</t>
  </si>
  <si>
    <t>元</t>
  </si>
  <si>
    <t>1.计价基数（工程量）为建筑工程、景观提升工程</t>
  </si>
  <si>
    <t>四</t>
  </si>
  <si>
    <t>税前造价</t>
  </si>
  <si>
    <t>建筑工程+景观提升工程+安全文明施工费</t>
  </si>
  <si>
    <t>五</t>
  </si>
  <si>
    <t>税金</t>
  </si>
  <si>
    <t>1.增值税及附加</t>
  </si>
  <si>
    <t>1.计价基数：税前造价</t>
  </si>
  <si>
    <t>六</t>
  </si>
  <si>
    <t>总价（税前造价+税金）</t>
  </si>
  <si>
    <r>
      <t>说明：
1、本清单综合单价包括（除甲供材料及设备外）但不限于：人工费、检测配合人工费；辅助材料费；小型机具费（水钻、空压机、料斗、磨儿机、钢筋制作设备等）；进度、质量保证措施费、管理费、利润等一切费用。
2、本工程为综合单价包干，不因任何原因调整。
3、本工程项目增值税税金以中标人实际开具的增值税专用发票按实计取，如中标人填报税率与实际开票税率不一致，以实际开票税率为准。
4、本工程安全文明施工费暂定24886.11元。结算时以主体工程的税前合价为基数按1%的比例计取。</t>
    </r>
    <r>
      <rPr>
        <sz val="10.5"/>
        <rFont val="宋体"/>
        <charset val="134"/>
      </rPr>
      <t xml:space="preserve">
4、甲供主要材料内容：详附件二。</t>
    </r>
  </si>
  <si>
    <t>天涯小镇（马岭三横巷）周边综合环境整治项目
劳务分包清单报价表</t>
  </si>
  <si>
    <t>附件一</t>
  </si>
  <si>
    <r>
      <rPr>
        <b/>
        <u/>
        <sz val="16"/>
        <color rgb="FF000000"/>
        <rFont val="宋体"/>
        <charset val="134"/>
      </rPr>
      <t xml:space="preserve">天涯小镇（马岭三横巷）周边综合环境整治项目劳务分包 </t>
    </r>
    <r>
      <rPr>
        <b/>
        <sz val="16"/>
        <color rgb="FF000000"/>
        <rFont val="宋体"/>
        <charset val="134"/>
      </rPr>
      <t>项目甲供主材料明细表</t>
    </r>
  </si>
  <si>
    <t>编号</t>
  </si>
  <si>
    <t>材料名称</t>
  </si>
  <si>
    <t>规格、型号</t>
  </si>
  <si>
    <t>备注</t>
  </si>
  <si>
    <t>竹跳板</t>
  </si>
  <si>
    <t>张</t>
  </si>
  <si>
    <t>钢管</t>
  </si>
  <si>
    <t>各种规格</t>
  </si>
  <si>
    <t>扣件</t>
  </si>
  <si>
    <r>
      <t>安全网</t>
    </r>
    <r>
      <rPr>
        <sz val="10.5"/>
        <rFont val="Arial"/>
        <charset val="0"/>
      </rPr>
      <t xml:space="preserve">  </t>
    </r>
  </si>
  <si>
    <t>㎡</t>
  </si>
  <si>
    <t>密目网</t>
  </si>
  <si>
    <t>中砂</t>
  </si>
  <si>
    <t>32.5(R)水泥</t>
  </si>
  <si>
    <t>蒸压灰砂砖</t>
  </si>
  <si>
    <t>240*115*53</t>
  </si>
  <si>
    <t>千块</t>
  </si>
  <si>
    <t>镀锌板</t>
  </si>
  <si>
    <t>δ1.0</t>
  </si>
  <si>
    <t>真石漆</t>
  </si>
  <si>
    <t>kg</t>
  </si>
  <si>
    <t>外墙涂料</t>
  </si>
  <si>
    <t>500*300*50芝麻灰花岗岩烧面踏面</t>
  </si>
  <si>
    <t>500*100*20芝麻灰花岗岩烧面踢面</t>
  </si>
  <si>
    <t>200X200X30芝麻黑砖花岗岩</t>
  </si>
  <si>
    <t>600*300*20厚芝麻灰花岗岩烧面 波打线</t>
  </si>
  <si>
    <t>400*200*20厚中国黑花岗岩烧面 波打线</t>
  </si>
  <si>
    <t>600*300*20厚芝麻灰花岗岩烧面</t>
  </si>
  <si>
    <t>350*600*50芝麻灰石材压顶</t>
  </si>
  <si>
    <t>500*300*20芝麻白烧面花岗岩</t>
  </si>
  <si>
    <t>300*600*20芝麻灰花岗岩</t>
  </si>
  <si>
    <t>600*300*20芝麻白烧面花岗岩</t>
  </si>
  <si>
    <t>δ5</t>
  </si>
  <si>
    <t>25*90*650菠萝格</t>
  </si>
  <si>
    <t>台阶海豚图案油漆</t>
  </si>
  <si>
    <t>防腐木地板</t>
  </si>
  <si>
    <t>混凝土C30</t>
  </si>
  <si>
    <t>混凝土 C20</t>
  </si>
  <si>
    <t>混凝土 C15</t>
  </si>
  <si>
    <t>混凝土 C30</t>
  </si>
  <si>
    <t>混凝土 C25</t>
  </si>
  <si>
    <t>钢筋 HRB400以内 Φ10以内</t>
  </si>
  <si>
    <t>钢筋 HRB400 直径Φ14mm</t>
  </si>
  <si>
    <t>圆钢 Φ10以内</t>
  </si>
  <si>
    <t>圆钢 Φ8～14</t>
  </si>
  <si>
    <t>地坪面漆</t>
  </si>
  <si>
    <t>聚合物乳胶</t>
  </si>
  <si>
    <t>金属(塑钢）门</t>
  </si>
  <si>
    <t>1.铝合金方格玻璃门
2.90系列2.0mm型材
3.玻璃5mm+9A+5mm中空玻璃</t>
  </si>
  <si>
    <t>金属百叶窗</t>
  </si>
  <si>
    <t>1.铝合金百叶窗</t>
  </si>
  <si>
    <t>金属门窗套</t>
  </si>
  <si>
    <t>1.1厚不锈钢门套100*100</t>
  </si>
  <si>
    <t>金属栏杆</t>
  </si>
  <si>
    <t>1.扶手材料:100*50*3厚304不锈钢亚光方管
2.栏杆立柱:100*50*3厚304不锈钢亚光方管
3.栏板:5+0.76+5透明钢化夹胶玻璃，两侧20*5厚不锈钢压光夹板</t>
  </si>
  <si>
    <t>1.镀锌钢管栏杆
2.面刷氟碳漆</t>
  </si>
  <si>
    <t>硬木扶手、栏杆、栏板</t>
  </si>
  <si>
    <t>1.硬木扶手 硬木栏杆
2.刷清漆</t>
  </si>
  <si>
    <t>躺椅</t>
  </si>
  <si>
    <t>1.躺椅</t>
  </si>
  <si>
    <t>遮阳伞</t>
  </si>
  <si>
    <t>1.遮阳伞</t>
  </si>
  <si>
    <t>室外一桌四椅</t>
  </si>
  <si>
    <t>1.室外一桌四椅</t>
  </si>
  <si>
    <t>宝瓶</t>
  </si>
  <si>
    <t>1.成品宝瓶</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</si>
</sst>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Red]0.00"/>
    <numFmt numFmtId="179" formatCode="[DBNum2][$RMB]General;[Red][DBNum2][$RMB]General"/>
  </numFmts>
  <fonts count="46">
    <font>
      <sz val="11"/>
      <color theme="1"/>
      <name val="宋体"/>
      <charset val="134"/>
      <scheme val="minor"/>
    </font>
    <font>
      <sz val="11"/>
      <name val="微软雅黑"/>
      <charset val="134"/>
    </font>
    <font>
      <sz val="10"/>
      <name val="Arial"/>
      <charset val="0"/>
    </font>
    <font>
      <sz val="11"/>
      <name val="宋体"/>
      <charset val="134"/>
    </font>
    <font>
      <sz val="11"/>
      <name val="楷体"/>
      <charset val="134"/>
    </font>
    <font>
      <sz val="12"/>
      <name val="宋体"/>
      <charset val="134"/>
    </font>
    <font>
      <b/>
      <u/>
      <sz val="16"/>
      <color rgb="FF000000"/>
      <name val="宋体"/>
      <charset val="134"/>
    </font>
    <font>
      <b/>
      <sz val="16"/>
      <color indexed="8"/>
      <name val="宋体"/>
      <charset val="134"/>
    </font>
    <font>
      <sz val="10.5"/>
      <color indexed="8"/>
      <name val="宋体"/>
      <charset val="134"/>
    </font>
    <font>
      <sz val="10.5"/>
      <name val="宋体"/>
      <charset val="134"/>
    </font>
    <font>
      <sz val="10.5"/>
      <name val="SimSun"/>
      <charset val="134"/>
    </font>
    <font>
      <sz val="10.5"/>
      <color indexed="8"/>
      <name val="楷体"/>
      <charset val="134"/>
    </font>
    <font>
      <sz val="10.5"/>
      <color theme="1"/>
      <name val="宋体"/>
      <charset val="134"/>
      <scheme val="minor"/>
    </font>
    <font>
      <sz val="10.5"/>
      <name val="Arial"/>
      <charset val="0"/>
    </font>
    <font>
      <sz val="11"/>
      <name val="宋体"/>
      <charset val="134"/>
      <scheme val="minor"/>
    </font>
    <font>
      <b/>
      <sz val="12"/>
      <name val="宋体"/>
      <charset val="134"/>
    </font>
    <font>
      <b/>
      <sz val="11"/>
      <name val="宋体"/>
      <charset val="134"/>
    </font>
    <font>
      <b/>
      <sz val="20"/>
      <name val="宋体"/>
      <charset val="134"/>
      <scheme val="minor"/>
    </font>
    <font>
      <sz val="10.5"/>
      <name val="宋体"/>
      <charset val="134"/>
      <scheme val="major"/>
    </font>
    <font>
      <u/>
      <sz val="22"/>
      <color rgb="FF000000"/>
      <name val="宋体"/>
      <charset val="134"/>
    </font>
    <font>
      <sz val="22"/>
      <color indexed="0"/>
      <name val="宋体"/>
      <charset val="134"/>
    </font>
    <font>
      <b/>
      <sz val="26"/>
      <color indexed="0"/>
      <name val="宋体"/>
      <charset val="134"/>
    </font>
    <font>
      <sz val="12"/>
      <color indexed="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theme="1"/>
      <name val="宋体"/>
      <charset val="134"/>
      <scheme val="minor"/>
    </font>
    <font>
      <b/>
      <sz val="16"/>
      <color rgb="FF000000"/>
      <name val="宋体"/>
      <charset val="134"/>
    </font>
    <font>
      <sz val="22"/>
      <color rgb="FF000000"/>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3" fillId="2" borderId="0" applyNumberFormat="0" applyBorder="0" applyAlignment="0" applyProtection="0">
      <alignment vertical="center"/>
    </xf>
    <xf numFmtId="0" fontId="24"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4" borderId="0" applyNumberFormat="0" applyBorder="0" applyAlignment="0" applyProtection="0">
      <alignment vertical="center"/>
    </xf>
    <xf numFmtId="0" fontId="25" fillId="5" borderId="0" applyNumberFormat="0" applyBorder="0" applyAlignment="0" applyProtection="0">
      <alignment vertical="center"/>
    </xf>
    <xf numFmtId="43" fontId="0" fillId="0" borderId="0" applyFont="0" applyFill="0" applyBorder="0" applyAlignment="0" applyProtection="0">
      <alignment vertical="center"/>
    </xf>
    <xf numFmtId="0" fontId="26" fillId="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7" borderId="7" applyNumberFormat="0" applyFont="0" applyAlignment="0" applyProtection="0">
      <alignment vertical="center"/>
    </xf>
    <xf numFmtId="0" fontId="26" fillId="8"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8" applyNumberFormat="0" applyFill="0" applyAlignment="0" applyProtection="0">
      <alignment vertical="center"/>
    </xf>
    <xf numFmtId="0" fontId="34" fillId="0" borderId="8" applyNumberFormat="0" applyFill="0" applyAlignment="0" applyProtection="0">
      <alignment vertical="center"/>
    </xf>
    <xf numFmtId="0" fontId="26" fillId="9" borderId="0" applyNumberFormat="0" applyBorder="0" applyAlignment="0" applyProtection="0">
      <alignment vertical="center"/>
    </xf>
    <xf numFmtId="0" fontId="29" fillId="0" borderId="9" applyNumberFormat="0" applyFill="0" applyAlignment="0" applyProtection="0">
      <alignment vertical="center"/>
    </xf>
    <xf numFmtId="0" fontId="26" fillId="10" borderId="0" applyNumberFormat="0" applyBorder="0" applyAlignment="0" applyProtection="0">
      <alignment vertical="center"/>
    </xf>
    <xf numFmtId="0" fontId="35" fillId="11" borderId="10" applyNumberFormat="0" applyAlignment="0" applyProtection="0">
      <alignment vertical="center"/>
    </xf>
    <xf numFmtId="0" fontId="36" fillId="11" borderId="6" applyNumberFormat="0" applyAlignment="0" applyProtection="0">
      <alignment vertical="center"/>
    </xf>
    <xf numFmtId="0" fontId="37" fillId="12" borderId="11" applyNumberFormat="0" applyAlignment="0" applyProtection="0">
      <alignment vertical="center"/>
    </xf>
    <xf numFmtId="0" fontId="23" fillId="13" borderId="0" applyNumberFormat="0" applyBorder="0" applyAlignment="0" applyProtection="0">
      <alignment vertical="center"/>
    </xf>
    <xf numFmtId="0" fontId="26" fillId="14" borderId="0" applyNumberFormat="0" applyBorder="0" applyAlignment="0" applyProtection="0">
      <alignment vertical="center"/>
    </xf>
    <xf numFmtId="0" fontId="38" fillId="0" borderId="12" applyNumberFormat="0" applyFill="0" applyAlignment="0" applyProtection="0">
      <alignment vertical="center"/>
    </xf>
    <xf numFmtId="0" fontId="39" fillId="0" borderId="13" applyNumberFormat="0" applyFill="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23" fillId="17" borderId="0" applyNumberFormat="0" applyBorder="0" applyAlignment="0" applyProtection="0">
      <alignment vertical="center"/>
    </xf>
    <xf numFmtId="0" fontId="26"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6"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3" fillId="31" borderId="0" applyNumberFormat="0" applyBorder="0" applyAlignment="0" applyProtection="0">
      <alignment vertical="center"/>
    </xf>
    <xf numFmtId="0" fontId="26" fillId="32" borderId="0" applyNumberFormat="0" applyBorder="0" applyAlignment="0" applyProtection="0">
      <alignment vertical="center"/>
    </xf>
    <xf numFmtId="0" fontId="5" fillId="0" borderId="0">
      <alignment vertical="center"/>
    </xf>
    <xf numFmtId="0" fontId="0" fillId="0" borderId="0">
      <alignment vertical="center"/>
    </xf>
    <xf numFmtId="0" fontId="42" fillId="0" borderId="0"/>
  </cellStyleXfs>
  <cellXfs count="112">
    <xf numFmtId="0" fontId="0" fillId="0" borderId="0" xfId="0"/>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xf numFmtId="0" fontId="4" fillId="0" borderId="0" xfId="0" applyFont="1" applyFill="1" applyBorder="1" applyAlignment="1"/>
    <xf numFmtId="0" fontId="2" fillId="0" borderId="0" xfId="0" applyFont="1" applyFill="1" applyBorder="1" applyAlignment="1">
      <alignment horizontal="center"/>
    </xf>
    <xf numFmtId="0" fontId="5" fillId="0" borderId="0" xfId="0" applyFont="1" applyFill="1" applyAlignment="1">
      <alignment horizontal="left" vertical="center"/>
    </xf>
    <xf numFmtId="0" fontId="6" fillId="0" borderId="0" xfId="0" applyNumberFormat="1" applyFont="1" applyFill="1" applyBorder="1" applyAlignment="1" applyProtection="1">
      <alignment horizontal="center" vertical="center" wrapText="1" readingOrder="1"/>
    </xf>
    <xf numFmtId="0" fontId="7" fillId="0" borderId="0" xfId="0" applyNumberFormat="1" applyFont="1" applyFill="1" applyBorder="1" applyAlignment="1" applyProtection="1">
      <alignment horizontal="center" vertical="center" wrapText="1" readingOrder="1"/>
    </xf>
    <xf numFmtId="0" fontId="8" fillId="0" borderId="1" xfId="0" applyNumberFormat="1" applyFont="1" applyFill="1" applyBorder="1" applyAlignment="1" applyProtection="1">
      <alignment horizontal="center" vertical="center" wrapText="1" readingOrder="1"/>
    </xf>
    <xf numFmtId="0" fontId="9" fillId="0" borderId="1" xfId="51" applyFont="1" applyFill="1" applyBorder="1" applyAlignment="1">
      <alignment horizontal="left" vertical="center" wrapText="1"/>
    </xf>
    <xf numFmtId="0" fontId="9" fillId="0" borderId="1" xfId="51" applyFont="1" applyFill="1" applyBorder="1" applyAlignment="1">
      <alignment horizontal="center" vertical="center" wrapText="1"/>
    </xf>
    <xf numFmtId="0" fontId="9" fillId="0" borderId="1" xfId="0" applyNumberFormat="1" applyFont="1" applyFill="1" applyBorder="1" applyAlignment="1" applyProtection="1">
      <alignment horizontal="left" vertical="center" wrapText="1" readingOrder="1"/>
    </xf>
    <xf numFmtId="0" fontId="9" fillId="0" borderId="1" xfId="0" applyFont="1" applyFill="1" applyBorder="1" applyAlignment="1" applyProtection="1">
      <alignment horizontal="left" vertical="center"/>
      <protection locked="0"/>
    </xf>
    <xf numFmtId="0" fontId="10" fillId="0" borderId="1" xfId="0" applyFont="1" applyFill="1" applyBorder="1" applyAlignment="1" applyProtection="1">
      <alignment horizontal="center" vertical="center"/>
      <protection locked="0"/>
    </xf>
    <xf numFmtId="0" fontId="9" fillId="0" borderId="1" xfId="0" applyFont="1" applyFill="1" applyBorder="1" applyAlignment="1">
      <alignment horizontal="left" vertical="center"/>
    </xf>
    <xf numFmtId="0" fontId="9" fillId="0" borderId="1" xfId="0" applyFont="1" applyFill="1" applyBorder="1" applyAlignment="1">
      <alignment horizontal="center" vertical="center"/>
    </xf>
    <xf numFmtId="0" fontId="11" fillId="0" borderId="1" xfId="0" applyNumberFormat="1" applyFont="1" applyFill="1" applyBorder="1" applyAlignment="1" applyProtection="1">
      <alignment horizontal="center" vertical="center" wrapText="1" readingOrder="1"/>
    </xf>
    <xf numFmtId="0" fontId="12" fillId="0" borderId="1" xfId="0" applyFont="1" applyFill="1" applyBorder="1" applyAlignment="1">
      <alignment horizontal="left" vertical="center"/>
    </xf>
    <xf numFmtId="0" fontId="9" fillId="0" borderId="1" xfId="51" applyFont="1" applyFill="1" applyBorder="1" applyAlignment="1">
      <alignment horizontal="left" vertical="center" wrapText="1"/>
    </xf>
    <xf numFmtId="0" fontId="9" fillId="0" borderId="1" xfId="51"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left" vertical="center" wrapText="1"/>
    </xf>
    <xf numFmtId="0" fontId="13" fillId="0" borderId="1"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4" fillId="0" borderId="0" xfId="0" applyFont="1" applyAlignment="1">
      <alignment wrapText="1"/>
    </xf>
    <xf numFmtId="0" fontId="15" fillId="0" borderId="0" xfId="0" applyFont="1" applyFill="1" applyBorder="1" applyAlignment="1">
      <alignment horizontal="center" vertical="center"/>
    </xf>
    <xf numFmtId="0" fontId="16" fillId="0" borderId="0" xfId="0" applyFont="1" applyFill="1" applyBorder="1" applyAlignment="1">
      <alignment vertical="center"/>
    </xf>
    <xf numFmtId="0" fontId="3" fillId="0" borderId="0" xfId="0" applyFont="1" applyFill="1" applyBorder="1" applyAlignment="1">
      <alignment vertical="center"/>
    </xf>
    <xf numFmtId="0" fontId="9" fillId="0" borderId="0" xfId="0" applyFont="1" applyFill="1" applyBorder="1" applyAlignment="1">
      <alignment vertical="center"/>
    </xf>
    <xf numFmtId="0" fontId="14" fillId="0" borderId="0" xfId="0" applyFont="1" applyFill="1" applyAlignment="1">
      <alignment wrapText="1"/>
    </xf>
    <xf numFmtId="0" fontId="14" fillId="0" borderId="0" xfId="0" applyFont="1" applyAlignment="1">
      <alignment horizontal="center" vertical="center" wrapText="1"/>
    </xf>
    <xf numFmtId="0" fontId="14" fillId="0" borderId="0" xfId="0" applyFont="1" applyAlignment="1">
      <alignment horizontal="left" vertical="center" wrapText="1"/>
    </xf>
    <xf numFmtId="177" fontId="14" fillId="0" borderId="0" xfId="0" applyNumberFormat="1" applyFont="1" applyAlignment="1">
      <alignment horizontal="center" vertical="center" wrapText="1"/>
    </xf>
    <xf numFmtId="0" fontId="17" fillId="0" borderId="0" xfId="0" applyFont="1" applyBorder="1" applyAlignment="1">
      <alignment horizontal="center" wrapText="1"/>
    </xf>
    <xf numFmtId="0" fontId="15" fillId="0" borderId="1" xfId="0" applyFont="1" applyFill="1" applyBorder="1" applyAlignment="1">
      <alignment horizontal="center" vertical="center"/>
    </xf>
    <xf numFmtId="178" fontId="15" fillId="0" borderId="1" xfId="0" applyNumberFormat="1" applyFont="1" applyFill="1" applyBorder="1" applyAlignment="1">
      <alignment horizontal="center" vertical="center"/>
    </xf>
    <xf numFmtId="177" fontId="15" fillId="0" borderId="1" xfId="0" applyNumberFormat="1" applyFont="1" applyFill="1" applyBorder="1" applyAlignment="1">
      <alignment horizontal="center" vertical="center" wrapText="1"/>
    </xf>
    <xf numFmtId="177" fontId="15" fillId="0" borderId="1"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176" fontId="16" fillId="0" borderId="1" xfId="0" applyNumberFormat="1" applyFont="1" applyFill="1" applyBorder="1" applyAlignment="1">
      <alignment vertical="center" wrapText="1"/>
    </xf>
    <xf numFmtId="0" fontId="3" fillId="0" borderId="1" xfId="0" applyFont="1" applyFill="1" applyBorder="1" applyAlignment="1">
      <alignment vertical="center" wrapText="1"/>
    </xf>
    <xf numFmtId="178" fontId="16" fillId="0" borderId="1" xfId="0" applyNumberFormat="1" applyFont="1" applyFill="1" applyBorder="1" applyAlignment="1">
      <alignment horizontal="right" vertical="center"/>
    </xf>
    <xf numFmtId="176" fontId="16" fillId="0" borderId="1" xfId="0" applyNumberFormat="1" applyFont="1" applyFill="1" applyBorder="1" applyAlignment="1">
      <alignment horizontal="right" vertical="center"/>
    </xf>
    <xf numFmtId="0" fontId="3" fillId="0" borderId="2"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3" xfId="51" applyFont="1" applyFill="1" applyBorder="1" applyAlignment="1">
      <alignment vertical="center" wrapText="1"/>
    </xf>
    <xf numFmtId="0" fontId="3" fillId="0" borderId="3" xfId="51" applyFont="1" applyFill="1" applyBorder="1" applyAlignment="1">
      <alignment horizontal="center" vertical="center" wrapText="1"/>
    </xf>
    <xf numFmtId="0" fontId="3" fillId="0" borderId="3" xfId="51" applyFont="1" applyFill="1" applyBorder="1" applyAlignment="1">
      <alignment horizontal="right" vertical="center" wrapText="1"/>
    </xf>
    <xf numFmtId="176" fontId="3" fillId="0" borderId="3" xfId="51" applyNumberFormat="1" applyFont="1" applyFill="1" applyBorder="1" applyAlignment="1">
      <alignment horizontal="right" vertical="center" wrapText="1"/>
    </xf>
    <xf numFmtId="0" fontId="3" fillId="0" borderId="3" xfId="51" applyFont="1" applyFill="1" applyBorder="1" applyAlignment="1">
      <alignment horizontal="left" vertical="center" wrapText="1"/>
    </xf>
    <xf numFmtId="0" fontId="3" fillId="0" borderId="1" xfId="51" applyFont="1" applyFill="1" applyBorder="1" applyAlignment="1">
      <alignment horizontal="left" vertical="center" wrapText="1"/>
    </xf>
    <xf numFmtId="0" fontId="3" fillId="0" borderId="1" xfId="51" applyFont="1" applyFill="1" applyBorder="1" applyAlignment="1">
      <alignment horizontal="center" vertical="center" wrapText="1"/>
    </xf>
    <xf numFmtId="0" fontId="3" fillId="0" borderId="1" xfId="51" applyFont="1" applyFill="1" applyBorder="1" applyAlignment="1">
      <alignment horizontal="right" vertical="center" wrapText="1"/>
    </xf>
    <xf numFmtId="0" fontId="3" fillId="0" borderId="4" xfId="51" applyFont="1" applyFill="1" applyBorder="1" applyAlignment="1">
      <alignment horizontal="center" vertical="center" wrapText="1"/>
    </xf>
    <xf numFmtId="0" fontId="16" fillId="0" borderId="0" xfId="0" applyFont="1" applyFill="1" applyBorder="1" applyAlignment="1">
      <alignment vertical="center" wrapText="1"/>
    </xf>
    <xf numFmtId="0" fontId="16" fillId="0" borderId="3" xfId="51" applyFont="1" applyFill="1" applyBorder="1" applyAlignment="1">
      <alignment horizontal="left" vertical="center" wrapText="1"/>
    </xf>
    <xf numFmtId="0" fontId="16" fillId="0" borderId="3" xfId="51" applyFont="1" applyFill="1" applyBorder="1" applyAlignment="1">
      <alignment horizontal="center" vertical="center" wrapText="1"/>
    </xf>
    <xf numFmtId="0" fontId="16" fillId="0" borderId="3" xfId="51" applyFont="1" applyFill="1" applyBorder="1" applyAlignment="1">
      <alignment horizontal="right" vertical="center" wrapText="1"/>
    </xf>
    <xf numFmtId="176" fontId="16" fillId="0" borderId="3" xfId="51" applyNumberFormat="1" applyFont="1" applyFill="1" applyBorder="1" applyAlignment="1">
      <alignment horizontal="right" vertical="center" wrapText="1"/>
    </xf>
    <xf numFmtId="0" fontId="16" fillId="0" borderId="1" xfId="0" applyFont="1" applyFill="1" applyBorder="1" applyAlignment="1">
      <alignment horizontal="left" vertical="center" wrapText="1"/>
    </xf>
    <xf numFmtId="176"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78" fontId="3" fillId="0" borderId="1" xfId="0" applyNumberFormat="1" applyFont="1" applyFill="1" applyBorder="1" applyAlignment="1">
      <alignment horizontal="right" vertical="center" wrapText="1"/>
    </xf>
    <xf numFmtId="10" fontId="3" fillId="0" borderId="1" xfId="0" applyNumberFormat="1" applyFont="1" applyFill="1" applyBorder="1" applyAlignment="1">
      <alignment horizontal="right" vertical="center"/>
    </xf>
    <xf numFmtId="176" fontId="3" fillId="0" borderId="1" xfId="0" applyNumberFormat="1" applyFont="1" applyFill="1" applyBorder="1" applyAlignment="1">
      <alignment horizontal="righ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vertical="center" wrapText="1"/>
    </xf>
    <xf numFmtId="178" fontId="16" fillId="0" borderId="1" xfId="0" applyNumberFormat="1" applyFont="1" applyFill="1" applyBorder="1" applyAlignment="1">
      <alignment horizontal="right" vertical="center" wrapText="1"/>
    </xf>
    <xf numFmtId="10" fontId="16" fillId="0" borderId="1" xfId="0" applyNumberFormat="1" applyFont="1" applyFill="1" applyBorder="1" applyAlignment="1">
      <alignment horizontal="right" vertical="center"/>
    </xf>
    <xf numFmtId="178" fontId="16" fillId="0" borderId="1" xfId="0" applyNumberFormat="1" applyFont="1" applyFill="1" applyBorder="1" applyAlignment="1">
      <alignment horizontal="right" vertical="center"/>
    </xf>
    <xf numFmtId="0" fontId="16"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center" vertical="center" wrapText="1"/>
    </xf>
    <xf numFmtId="178" fontId="16" fillId="0" borderId="1" xfId="0" applyNumberFormat="1" applyFont="1" applyFill="1" applyBorder="1" applyAlignment="1">
      <alignment horizontal="right" vertical="center" wrapText="1"/>
    </xf>
    <xf numFmtId="10" fontId="16" fillId="0" borderId="1" xfId="0" applyNumberFormat="1" applyFont="1" applyFill="1" applyBorder="1" applyAlignment="1">
      <alignment horizontal="right" vertical="center" wrapText="1"/>
    </xf>
    <xf numFmtId="176" fontId="16" fillId="0" borderId="1" xfId="0" applyNumberFormat="1" applyFont="1" applyFill="1" applyBorder="1" applyAlignment="1">
      <alignment horizontal="center" vertical="center" wrapText="1"/>
    </xf>
    <xf numFmtId="0" fontId="16" fillId="0" borderId="1" xfId="0" applyFont="1" applyFill="1" applyBorder="1" applyAlignment="1">
      <alignment horizontal="right" vertical="center" wrapText="1"/>
    </xf>
    <xf numFmtId="176" fontId="16" fillId="0" borderId="1" xfId="0" applyNumberFormat="1" applyFont="1" applyFill="1" applyBorder="1" applyAlignment="1">
      <alignment horizontal="right" vertical="center" wrapText="1"/>
    </xf>
    <xf numFmtId="178" fontId="3" fillId="0" borderId="1" xfId="0" applyNumberFormat="1" applyFont="1" applyFill="1" applyBorder="1" applyAlignment="1">
      <alignment horizontal="left" vertical="center"/>
    </xf>
    <xf numFmtId="0" fontId="18" fillId="0" borderId="1" xfId="0" applyFont="1" applyFill="1" applyBorder="1" applyAlignment="1">
      <alignment horizontal="left" vertical="center" wrapText="1"/>
    </xf>
    <xf numFmtId="176" fontId="18" fillId="0" borderId="1" xfId="0" applyNumberFormat="1" applyFont="1" applyFill="1" applyBorder="1" applyAlignment="1">
      <alignment horizontal="left" vertical="center" wrapText="1"/>
    </xf>
    <xf numFmtId="0" fontId="3" fillId="0" borderId="0" xfId="0" applyFont="1" applyFill="1" applyBorder="1" applyAlignment="1">
      <alignment horizontal="center" vertical="center"/>
    </xf>
    <xf numFmtId="176" fontId="3" fillId="0" borderId="0" xfId="0" applyNumberFormat="1" applyFont="1" applyFill="1" applyBorder="1" applyAlignment="1">
      <alignment vertical="center" wrapText="1"/>
    </xf>
    <xf numFmtId="178" fontId="3" fillId="0" borderId="0" xfId="0"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0" xfId="0" applyNumberFormat="1"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Alignment="1">
      <alignment horizontal="center" vertical="center" wrapText="1"/>
    </xf>
    <xf numFmtId="0" fontId="14" fillId="0" borderId="0" xfId="0" applyFont="1" applyFill="1" applyAlignment="1">
      <alignment horizontal="left" vertical="center" wrapText="1"/>
    </xf>
    <xf numFmtId="177" fontId="14" fillId="0" borderId="0" xfId="0" applyNumberFormat="1" applyFont="1" applyFill="1" applyAlignment="1">
      <alignment horizontal="center" vertical="center" wrapText="1"/>
    </xf>
    <xf numFmtId="0" fontId="17" fillId="0" borderId="0" xfId="0" applyFont="1" applyFill="1" applyBorder="1" applyAlignment="1">
      <alignment horizontal="center" wrapText="1"/>
    </xf>
    <xf numFmtId="0" fontId="0" fillId="0" borderId="0" xfId="0" applyFill="1" applyAlignment="1">
      <alignment vertical="center"/>
    </xf>
    <xf numFmtId="0" fontId="19" fillId="0" borderId="0" xfId="0" applyFont="1" applyFill="1" applyAlignment="1">
      <alignment horizontal="center" vertical="center" wrapText="1"/>
    </xf>
    <xf numFmtId="0" fontId="20" fillId="0" borderId="0" xfId="0" applyFont="1" applyFill="1" applyAlignment="1">
      <alignment horizontal="center" vertical="center" wrapText="1"/>
    </xf>
    <xf numFmtId="0" fontId="21" fillId="0" borderId="0" xfId="0" applyFont="1" applyFill="1" applyAlignment="1">
      <alignment horizontal="center" vertical="center" wrapText="1"/>
    </xf>
    <xf numFmtId="0" fontId="22" fillId="0" borderId="0" xfId="0" applyFont="1" applyFill="1" applyAlignment="1">
      <alignment horizontal="left" wrapText="1"/>
    </xf>
    <xf numFmtId="0" fontId="22" fillId="0" borderId="0" xfId="0" applyFont="1" applyFill="1" applyAlignment="1">
      <alignment wrapText="1"/>
    </xf>
    <xf numFmtId="176" fontId="22" fillId="0" borderId="5" xfId="0" applyNumberFormat="1" applyFont="1" applyFill="1" applyBorder="1" applyAlignment="1">
      <alignment horizontal="left" wrapText="1"/>
    </xf>
    <xf numFmtId="0" fontId="22" fillId="0" borderId="0" xfId="0" applyFont="1" applyFill="1" applyBorder="1" applyAlignment="1">
      <alignment horizontal="right" wrapText="1"/>
    </xf>
    <xf numFmtId="179" fontId="22" fillId="0" borderId="0" xfId="0" applyNumberFormat="1" applyFont="1" applyFill="1" applyBorder="1" applyAlignment="1">
      <alignment wrapText="1"/>
    </xf>
    <xf numFmtId="179" fontId="22" fillId="0" borderId="5" xfId="0" applyNumberFormat="1" applyFont="1" applyFill="1" applyBorder="1" applyAlignment="1">
      <alignment horizontal="left" wrapText="1"/>
    </xf>
    <xf numFmtId="0" fontId="22" fillId="0" borderId="0" xfId="0" applyFont="1" applyFill="1" applyBorder="1" applyAlignment="1">
      <alignment wrapText="1"/>
    </xf>
    <xf numFmtId="0" fontId="22" fillId="0" borderId="0" xfId="0" applyFont="1" applyFill="1" applyBorder="1" applyAlignment="1">
      <alignment horizontal="center" wrapText="1"/>
    </xf>
    <xf numFmtId="0" fontId="22" fillId="0" borderId="0" xfId="0" applyFont="1" applyFill="1" applyBorder="1" applyAlignment="1">
      <alignment horizontal="left" wrapText="1"/>
    </xf>
    <xf numFmtId="0" fontId="22" fillId="0" borderId="0" xfId="0" applyFont="1" applyFill="1" applyBorder="1" applyAlignment="1">
      <alignment horizontal="center" vertical="center" wrapText="1"/>
    </xf>
    <xf numFmtId="0" fontId="22" fillId="0" borderId="5" xfId="0" applyFont="1" applyFill="1" applyBorder="1" applyAlignment="1">
      <alignment horizontal="left" wrapText="1"/>
    </xf>
    <xf numFmtId="0" fontId="22" fillId="0" borderId="0" xfId="0" applyFont="1" applyFill="1" applyBorder="1" applyAlignment="1">
      <alignment horizontal="righ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Normal"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abSelected="1" workbookViewId="0">
      <selection activeCell="E6" sqref="E6"/>
    </sheetView>
  </sheetViews>
  <sheetFormatPr defaultColWidth="9" defaultRowHeight="13.5" outlineLevelCol="2"/>
  <cols>
    <col min="1" max="1" width="27" style="96" customWidth="1"/>
    <col min="2" max="2" width="8.625" style="96" customWidth="1"/>
    <col min="3" max="3" width="52.375" style="96" customWidth="1"/>
    <col min="4" max="4" width="9" style="96"/>
    <col min="5" max="5" width="7.625" style="96" customWidth="1"/>
    <col min="6" max="16384" width="9" style="96"/>
  </cols>
  <sheetData>
    <row r="1" s="96" customFormat="1" ht="82" customHeight="1" spans="1:3">
      <c r="A1" s="97" t="s">
        <v>0</v>
      </c>
      <c r="B1" s="98"/>
      <c r="C1" s="98"/>
    </row>
    <row r="2" s="96" customFormat="1" ht="61" customHeight="1" spans="1:3">
      <c r="A2" s="99" t="s">
        <v>1</v>
      </c>
      <c r="B2" s="99"/>
      <c r="C2" s="99"/>
    </row>
    <row r="3" s="96" customFormat="1" ht="72" customHeight="1" spans="1:3">
      <c r="A3" s="100" t="s">
        <v>2</v>
      </c>
      <c r="B3" s="101" t="s">
        <v>3</v>
      </c>
      <c r="C3" s="102">
        <f>限价!G110</f>
        <v>2513497.36149</v>
      </c>
    </row>
    <row r="4" s="96" customFormat="1" ht="41" customHeight="1" spans="1:3">
      <c r="A4" s="103" t="s">
        <v>4</v>
      </c>
      <c r="B4" s="104" t="s">
        <v>5</v>
      </c>
      <c r="C4" s="105">
        <f>C3</f>
        <v>2513497.36149</v>
      </c>
    </row>
    <row r="5" s="96" customFormat="1" ht="37" customHeight="1" spans="1:3">
      <c r="A5" s="100" t="s">
        <v>6</v>
      </c>
      <c r="B5" s="106" t="s">
        <v>3</v>
      </c>
      <c r="C5" s="102">
        <f>限价!G108</f>
        <v>24886.11249</v>
      </c>
    </row>
    <row r="6" s="96" customFormat="1" ht="43" customHeight="1" spans="1:3">
      <c r="A6" s="106"/>
      <c r="B6" s="106" t="s">
        <v>7</v>
      </c>
      <c r="C6" s="105">
        <f>C5</f>
        <v>24886.11249</v>
      </c>
    </row>
    <row r="7" s="96" customFormat="1" ht="14.25" spans="1:3">
      <c r="A7" s="107"/>
      <c r="B7" s="108"/>
      <c r="C7" s="108"/>
    </row>
    <row r="8" s="96" customFormat="1" ht="14.25" spans="1:3">
      <c r="A8" s="108"/>
      <c r="B8" s="108"/>
      <c r="C8" s="108"/>
    </row>
    <row r="9" s="96" customFormat="1" ht="14.25" spans="1:3">
      <c r="A9" s="108" t="s">
        <v>4</v>
      </c>
      <c r="B9" s="109" t="s">
        <v>4</v>
      </c>
      <c r="C9" s="109"/>
    </row>
    <row r="10" s="96" customFormat="1" ht="84" customHeight="1" spans="1:3">
      <c r="A10" s="108" t="s">
        <v>8</v>
      </c>
      <c r="B10" s="110" t="s">
        <v>4</v>
      </c>
      <c r="C10" s="110"/>
    </row>
    <row r="11" s="96" customFormat="1" ht="48" customHeight="1" spans="1:3">
      <c r="A11" s="108" t="s">
        <v>9</v>
      </c>
      <c r="B11" s="110"/>
      <c r="C11" s="110"/>
    </row>
    <row r="12" s="96" customFormat="1" ht="42" customHeight="1" spans="1:3">
      <c r="A12" s="108" t="s">
        <v>10</v>
      </c>
      <c r="B12" s="110"/>
      <c r="C12" s="110"/>
    </row>
    <row r="13" s="96" customFormat="1" ht="14.25" spans="1:3">
      <c r="A13" s="108" t="s">
        <v>4</v>
      </c>
      <c r="B13" s="111"/>
      <c r="C13" s="111"/>
    </row>
    <row r="14" s="96" customFormat="1" ht="108" customHeight="1" spans="1:3">
      <c r="A14" s="103" t="s">
        <v>4</v>
      </c>
      <c r="B14" s="108" t="s">
        <v>11</v>
      </c>
      <c r="C14" s="108"/>
    </row>
  </sheetData>
  <mergeCells count="10">
    <mergeCell ref="A1:C1"/>
    <mergeCell ref="A2:C2"/>
    <mergeCell ref="B7:C7"/>
    <mergeCell ref="B8:C8"/>
    <mergeCell ref="B9:C9"/>
    <mergeCell ref="B10:C10"/>
    <mergeCell ref="B11:C11"/>
    <mergeCell ref="B12:C12"/>
    <mergeCell ref="B13:C13"/>
    <mergeCell ref="B14:C14"/>
  </mergeCells>
  <pageMargins left="0.747916666666667" right="0.275" top="0.66875" bottom="0.393055555555556" header="0.196527777777778" footer="0.5"/>
  <pageSetup paperSize="9" scale="9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0"/>
  <sheetViews>
    <sheetView topLeftCell="A106" workbookViewId="0">
      <selection activeCell="L111" sqref="L111"/>
    </sheetView>
  </sheetViews>
  <sheetFormatPr defaultColWidth="9" defaultRowHeight="13.5"/>
  <cols>
    <col min="1" max="1" width="6.25" style="92" customWidth="1"/>
    <col min="2" max="2" width="15.625" style="92" customWidth="1"/>
    <col min="3" max="3" width="29.875" style="93" customWidth="1"/>
    <col min="4" max="4" width="9" style="92"/>
    <col min="5" max="5" width="13" style="92" customWidth="1"/>
    <col min="6" max="7" width="13" style="94" customWidth="1"/>
    <col min="8" max="8" width="27.5" style="31" customWidth="1"/>
    <col min="9" max="16384" width="9" style="31"/>
  </cols>
  <sheetData>
    <row r="1" ht="54" customHeight="1" spans="1:8">
      <c r="A1" s="95" t="s">
        <v>12</v>
      </c>
      <c r="B1" s="95"/>
      <c r="C1" s="95"/>
      <c r="D1" s="95"/>
      <c r="E1" s="95"/>
      <c r="F1" s="95"/>
      <c r="G1" s="95"/>
      <c r="H1" s="95"/>
    </row>
    <row r="2" s="27" customFormat="1" ht="41" customHeight="1" spans="1:8">
      <c r="A2" s="36" t="s">
        <v>13</v>
      </c>
      <c r="B2" s="36" t="s">
        <v>14</v>
      </c>
      <c r="C2" s="36" t="s">
        <v>15</v>
      </c>
      <c r="D2" s="36" t="s">
        <v>16</v>
      </c>
      <c r="E2" s="37" t="s">
        <v>17</v>
      </c>
      <c r="F2" s="38" t="s">
        <v>18</v>
      </c>
      <c r="G2" s="39" t="s">
        <v>19</v>
      </c>
      <c r="H2" s="40" t="s">
        <v>20</v>
      </c>
    </row>
    <row r="3" s="28" customFormat="1" ht="30" customHeight="1" spans="1:8">
      <c r="A3" s="41" t="s">
        <v>21</v>
      </c>
      <c r="B3" s="42" t="s">
        <v>22</v>
      </c>
      <c r="C3" s="43"/>
      <c r="D3" s="41"/>
      <c r="E3" s="44"/>
      <c r="F3" s="45"/>
      <c r="G3" s="45">
        <f>SUM(G4:G22)</f>
        <v>1609365.4128</v>
      </c>
      <c r="H3" s="46"/>
    </row>
    <row r="4" s="28" customFormat="1" ht="51" customHeight="1" spans="1:8">
      <c r="A4" s="47">
        <v>1</v>
      </c>
      <c r="B4" s="48" t="s">
        <v>23</v>
      </c>
      <c r="C4" s="48" t="s">
        <v>24</v>
      </c>
      <c r="D4" s="49" t="s">
        <v>25</v>
      </c>
      <c r="E4" s="50">
        <v>485.37</v>
      </c>
      <c r="F4" s="51">
        <v>86.4</v>
      </c>
      <c r="G4" s="51">
        <f t="shared" ref="G4:G22" si="0">E4*F4</f>
        <v>41935.968</v>
      </c>
      <c r="H4" s="46" t="s">
        <v>26</v>
      </c>
    </row>
    <row r="5" s="28" customFormat="1" ht="51" customHeight="1" spans="1:8">
      <c r="A5" s="47">
        <v>2</v>
      </c>
      <c r="B5" s="48" t="s">
        <v>27</v>
      </c>
      <c r="C5" s="48" t="s">
        <v>28</v>
      </c>
      <c r="D5" s="49" t="s">
        <v>29</v>
      </c>
      <c r="E5" s="50">
        <v>13.98</v>
      </c>
      <c r="F5" s="51">
        <v>16.2</v>
      </c>
      <c r="G5" s="51">
        <f t="shared" si="0"/>
        <v>226.476</v>
      </c>
      <c r="H5" s="46" t="s">
        <v>26</v>
      </c>
    </row>
    <row r="6" s="28" customFormat="1" ht="51" customHeight="1" spans="1:8">
      <c r="A6" s="47">
        <v>3</v>
      </c>
      <c r="B6" s="48" t="s">
        <v>30</v>
      </c>
      <c r="C6" s="48" t="s">
        <v>31</v>
      </c>
      <c r="D6" s="49" t="s">
        <v>32</v>
      </c>
      <c r="E6" s="50">
        <v>121</v>
      </c>
      <c r="F6" s="51">
        <v>270</v>
      </c>
      <c r="G6" s="51">
        <f t="shared" si="0"/>
        <v>32670</v>
      </c>
      <c r="H6" s="46" t="s">
        <v>26</v>
      </c>
    </row>
    <row r="7" s="28" customFormat="1" ht="51" customHeight="1" spans="1:8">
      <c r="A7" s="47">
        <v>4</v>
      </c>
      <c r="B7" s="48" t="s">
        <v>33</v>
      </c>
      <c r="C7" s="48" t="s">
        <v>34</v>
      </c>
      <c r="D7" s="49" t="s">
        <v>29</v>
      </c>
      <c r="E7" s="50">
        <v>485.37</v>
      </c>
      <c r="F7" s="51">
        <v>16.2</v>
      </c>
      <c r="G7" s="51">
        <f t="shared" si="0"/>
        <v>7862.994</v>
      </c>
      <c r="H7" s="46" t="s">
        <v>26</v>
      </c>
    </row>
    <row r="8" s="28" customFormat="1" ht="51" customHeight="1" spans="1:8">
      <c r="A8" s="47">
        <v>5</v>
      </c>
      <c r="B8" s="48" t="s">
        <v>35</v>
      </c>
      <c r="C8" s="48" t="s">
        <v>36</v>
      </c>
      <c r="D8" s="49" t="s">
        <v>37</v>
      </c>
      <c r="E8" s="50">
        <v>325</v>
      </c>
      <c r="F8" s="51">
        <v>54</v>
      </c>
      <c r="G8" s="51">
        <f t="shared" si="0"/>
        <v>17550</v>
      </c>
      <c r="H8" s="46" t="s">
        <v>26</v>
      </c>
    </row>
    <row r="9" s="28" customFormat="1" ht="51" customHeight="1" spans="1:8">
      <c r="A9" s="47">
        <v>6</v>
      </c>
      <c r="B9" s="48" t="s">
        <v>38</v>
      </c>
      <c r="C9" s="48" t="s">
        <v>39</v>
      </c>
      <c r="D9" s="49" t="s">
        <v>29</v>
      </c>
      <c r="E9" s="50">
        <v>114.8</v>
      </c>
      <c r="F9" s="51">
        <v>16.2</v>
      </c>
      <c r="G9" s="51">
        <f t="shared" si="0"/>
        <v>1859.76</v>
      </c>
      <c r="H9" s="46" t="s">
        <v>26</v>
      </c>
    </row>
    <row r="10" s="28" customFormat="1" ht="51" customHeight="1" spans="1:8">
      <c r="A10" s="47">
        <v>7</v>
      </c>
      <c r="B10" s="48" t="s">
        <v>40</v>
      </c>
      <c r="C10" s="48" t="s">
        <v>41</v>
      </c>
      <c r="D10" s="49" t="s">
        <v>29</v>
      </c>
      <c r="E10" s="50">
        <v>6706.28</v>
      </c>
      <c r="F10" s="51">
        <v>15.66</v>
      </c>
      <c r="G10" s="51">
        <f t="shared" si="0"/>
        <v>105020.3448</v>
      </c>
      <c r="H10" s="46" t="s">
        <v>26</v>
      </c>
    </row>
    <row r="11" s="28" customFormat="1" ht="51" customHeight="1" spans="1:8">
      <c r="A11" s="47">
        <v>8</v>
      </c>
      <c r="B11" s="52" t="s">
        <v>42</v>
      </c>
      <c r="C11" s="48" t="s">
        <v>43</v>
      </c>
      <c r="D11" s="49" t="s">
        <v>29</v>
      </c>
      <c r="E11" s="50">
        <v>22354.26</v>
      </c>
      <c r="F11" s="51">
        <v>38.88</v>
      </c>
      <c r="G11" s="51">
        <f t="shared" si="0"/>
        <v>869133.6288</v>
      </c>
      <c r="H11" s="46" t="s">
        <v>26</v>
      </c>
    </row>
    <row r="12" s="28" customFormat="1" ht="51" customHeight="1" spans="1:8">
      <c r="A12" s="47">
        <v>9</v>
      </c>
      <c r="B12" s="48" t="s">
        <v>44</v>
      </c>
      <c r="C12" s="48" t="s">
        <v>45</v>
      </c>
      <c r="D12" s="49" t="s">
        <v>29</v>
      </c>
      <c r="E12" s="50">
        <v>15647.98</v>
      </c>
      <c r="F12" s="51">
        <v>4.32</v>
      </c>
      <c r="G12" s="51">
        <f t="shared" si="0"/>
        <v>67599.2736</v>
      </c>
      <c r="H12" s="46" t="s">
        <v>26</v>
      </c>
    </row>
    <row r="13" s="28" customFormat="1" ht="51" customHeight="1" spans="1:8">
      <c r="A13" s="47">
        <v>10</v>
      </c>
      <c r="B13" s="48" t="s">
        <v>46</v>
      </c>
      <c r="C13" s="48" t="s">
        <v>47</v>
      </c>
      <c r="D13" s="49" t="s">
        <v>48</v>
      </c>
      <c r="E13" s="50">
        <v>559.67</v>
      </c>
      <c r="F13" s="51">
        <v>54</v>
      </c>
      <c r="G13" s="51">
        <f t="shared" si="0"/>
        <v>30222.18</v>
      </c>
      <c r="H13" s="46" t="s">
        <v>26</v>
      </c>
    </row>
    <row r="14" s="28" customFormat="1" ht="51" customHeight="1" spans="1:8">
      <c r="A14" s="47">
        <v>11</v>
      </c>
      <c r="B14" s="48" t="s">
        <v>49</v>
      </c>
      <c r="C14" s="48" t="s">
        <v>50</v>
      </c>
      <c r="D14" s="49" t="s">
        <v>29</v>
      </c>
      <c r="E14" s="50">
        <v>114.8</v>
      </c>
      <c r="F14" s="51">
        <v>178.2</v>
      </c>
      <c r="G14" s="51">
        <f t="shared" si="0"/>
        <v>20457.36</v>
      </c>
      <c r="H14" s="46" t="s">
        <v>26</v>
      </c>
    </row>
    <row r="15" s="28" customFormat="1" ht="51" customHeight="1" spans="1:8">
      <c r="A15" s="47">
        <v>12</v>
      </c>
      <c r="B15" s="48" t="s">
        <v>51</v>
      </c>
      <c r="C15" s="48" t="s">
        <v>52</v>
      </c>
      <c r="D15" s="49" t="s">
        <v>29</v>
      </c>
      <c r="E15" s="50">
        <v>6706.28</v>
      </c>
      <c r="F15" s="51">
        <v>39.852</v>
      </c>
      <c r="G15" s="51">
        <f t="shared" si="0"/>
        <v>267258.67056</v>
      </c>
      <c r="H15" s="46" t="s">
        <v>26</v>
      </c>
    </row>
    <row r="16" s="28" customFormat="1" ht="51" customHeight="1" spans="1:8">
      <c r="A16" s="47">
        <v>13</v>
      </c>
      <c r="B16" s="48" t="s">
        <v>53</v>
      </c>
      <c r="C16" s="48" t="s">
        <v>54</v>
      </c>
      <c r="D16" s="49" t="s">
        <v>29</v>
      </c>
      <c r="E16" s="50">
        <v>2161.38</v>
      </c>
      <c r="F16" s="51">
        <v>13.5</v>
      </c>
      <c r="G16" s="51">
        <f t="shared" si="0"/>
        <v>29178.63</v>
      </c>
      <c r="H16" s="46" t="s">
        <v>26</v>
      </c>
    </row>
    <row r="17" s="28" customFormat="1" ht="51" customHeight="1" spans="1:8">
      <c r="A17" s="47">
        <v>14</v>
      </c>
      <c r="B17" s="48" t="s">
        <v>55</v>
      </c>
      <c r="C17" s="48" t="s">
        <v>56</v>
      </c>
      <c r="D17" s="49" t="s">
        <v>48</v>
      </c>
      <c r="E17" s="50">
        <v>15.11</v>
      </c>
      <c r="F17" s="51">
        <v>280.8</v>
      </c>
      <c r="G17" s="51">
        <f t="shared" si="0"/>
        <v>4242.888</v>
      </c>
      <c r="H17" s="46" t="s">
        <v>26</v>
      </c>
    </row>
    <row r="18" s="28" customFormat="1" ht="51" customHeight="1" spans="1:8">
      <c r="A18" s="47">
        <v>15</v>
      </c>
      <c r="B18" s="48" t="s">
        <v>57</v>
      </c>
      <c r="C18" s="48" t="s">
        <v>58</v>
      </c>
      <c r="D18" s="49" t="s">
        <v>48</v>
      </c>
      <c r="E18" s="50">
        <v>20.15</v>
      </c>
      <c r="F18" s="51">
        <v>594</v>
      </c>
      <c r="G18" s="51">
        <f t="shared" si="0"/>
        <v>11969.1</v>
      </c>
      <c r="H18" s="46" t="s">
        <v>26</v>
      </c>
    </row>
    <row r="19" s="28" customFormat="1" ht="51" customHeight="1" spans="1:8">
      <c r="A19" s="47">
        <v>16</v>
      </c>
      <c r="B19" s="48" t="s">
        <v>59</v>
      </c>
      <c r="C19" s="48" t="s">
        <v>60</v>
      </c>
      <c r="D19" s="49" t="s">
        <v>29</v>
      </c>
      <c r="E19" s="50">
        <v>302.18</v>
      </c>
      <c r="F19" s="51">
        <v>59.4</v>
      </c>
      <c r="G19" s="51">
        <f t="shared" si="0"/>
        <v>17949.492</v>
      </c>
      <c r="H19" s="46" t="s">
        <v>26</v>
      </c>
    </row>
    <row r="20" s="28" customFormat="1" ht="51" customHeight="1" spans="1:8">
      <c r="A20" s="47">
        <v>17</v>
      </c>
      <c r="B20" s="52" t="s">
        <v>42</v>
      </c>
      <c r="C20" s="48" t="s">
        <v>61</v>
      </c>
      <c r="D20" s="49" t="s">
        <v>29</v>
      </c>
      <c r="E20" s="50">
        <v>1640.61</v>
      </c>
      <c r="F20" s="51">
        <v>22.464</v>
      </c>
      <c r="G20" s="51">
        <f t="shared" si="0"/>
        <v>36854.66304</v>
      </c>
      <c r="H20" s="46" t="s">
        <v>26</v>
      </c>
    </row>
    <row r="21" s="28" customFormat="1" ht="51" customHeight="1" spans="1:8">
      <c r="A21" s="47">
        <v>18</v>
      </c>
      <c r="B21" s="48" t="s">
        <v>62</v>
      </c>
      <c r="C21" s="48" t="s">
        <v>63</v>
      </c>
      <c r="D21" s="49" t="s">
        <v>29</v>
      </c>
      <c r="E21" s="50">
        <v>277.2</v>
      </c>
      <c r="F21" s="51">
        <v>140.4</v>
      </c>
      <c r="G21" s="51">
        <f t="shared" si="0"/>
        <v>38918.88</v>
      </c>
      <c r="H21" s="46" t="s">
        <v>26</v>
      </c>
    </row>
    <row r="22" s="28" customFormat="1" ht="51" customHeight="1" spans="1:8">
      <c r="A22" s="47">
        <v>19</v>
      </c>
      <c r="B22" s="48" t="s">
        <v>64</v>
      </c>
      <c r="C22" s="48" t="s">
        <v>65</v>
      </c>
      <c r="D22" s="49" t="s">
        <v>29</v>
      </c>
      <c r="E22" s="50">
        <v>13.98</v>
      </c>
      <c r="F22" s="51">
        <v>604.8</v>
      </c>
      <c r="G22" s="51">
        <f t="shared" si="0"/>
        <v>8455.104</v>
      </c>
      <c r="H22" s="46" t="s">
        <v>26</v>
      </c>
    </row>
    <row r="23" s="28" customFormat="1" ht="33" customHeight="1" spans="1:8">
      <c r="A23" s="41" t="s">
        <v>66</v>
      </c>
      <c r="B23" s="42" t="s">
        <v>67</v>
      </c>
      <c r="C23" s="53"/>
      <c r="D23" s="54"/>
      <c r="E23" s="55"/>
      <c r="F23" s="51"/>
      <c r="G23" s="45">
        <f>SUM(G24:G107)</f>
        <v>879245.8362</v>
      </c>
      <c r="H23" s="46"/>
    </row>
    <row r="24" s="28" customFormat="1" ht="45" customHeight="1" spans="1:8">
      <c r="A24" s="56">
        <v>1</v>
      </c>
      <c r="B24" s="48" t="s">
        <v>68</v>
      </c>
      <c r="C24" s="48" t="s">
        <v>69</v>
      </c>
      <c r="D24" s="49" t="s">
        <v>29</v>
      </c>
      <c r="E24" s="50">
        <v>1202.47</v>
      </c>
      <c r="F24" s="51">
        <v>70.2</v>
      </c>
      <c r="G24" s="51">
        <f t="shared" ref="G24:G87" si="1">E24*F24</f>
        <v>84413.394</v>
      </c>
      <c r="H24" s="46" t="s">
        <v>26</v>
      </c>
    </row>
    <row r="25" s="28" customFormat="1" ht="45" customHeight="1" spans="1:8">
      <c r="A25" s="56">
        <v>2</v>
      </c>
      <c r="B25" s="48" t="s">
        <v>70</v>
      </c>
      <c r="C25" s="48" t="s">
        <v>71</v>
      </c>
      <c r="D25" s="49" t="s">
        <v>29</v>
      </c>
      <c r="E25" s="50">
        <v>48.92</v>
      </c>
      <c r="F25" s="51">
        <v>81</v>
      </c>
      <c r="G25" s="51">
        <f t="shared" si="1"/>
        <v>3962.52</v>
      </c>
      <c r="H25" s="46" t="s">
        <v>26</v>
      </c>
    </row>
    <row r="26" s="28" customFormat="1" ht="45" customHeight="1" spans="1:8">
      <c r="A26" s="56">
        <v>3</v>
      </c>
      <c r="B26" s="48" t="s">
        <v>70</v>
      </c>
      <c r="C26" s="48" t="s">
        <v>72</v>
      </c>
      <c r="D26" s="49" t="s">
        <v>29</v>
      </c>
      <c r="E26" s="50">
        <v>19.68</v>
      </c>
      <c r="F26" s="51">
        <v>81</v>
      </c>
      <c r="G26" s="51">
        <f t="shared" si="1"/>
        <v>1594.08</v>
      </c>
      <c r="H26" s="46" t="s">
        <v>26</v>
      </c>
    </row>
    <row r="27" s="28" customFormat="1" ht="45" customHeight="1" spans="1:8">
      <c r="A27" s="56">
        <v>4</v>
      </c>
      <c r="B27" s="48" t="s">
        <v>73</v>
      </c>
      <c r="C27" s="48" t="s">
        <v>74</v>
      </c>
      <c r="D27" s="49" t="s">
        <v>29</v>
      </c>
      <c r="E27" s="50">
        <v>174.73</v>
      </c>
      <c r="F27" s="51">
        <v>5.4</v>
      </c>
      <c r="G27" s="51">
        <f t="shared" si="1"/>
        <v>943.542</v>
      </c>
      <c r="H27" s="46" t="s">
        <v>26</v>
      </c>
    </row>
    <row r="28" s="28" customFormat="1" ht="45" customHeight="1" spans="1:8">
      <c r="A28" s="56">
        <v>5</v>
      </c>
      <c r="B28" s="48" t="s">
        <v>75</v>
      </c>
      <c r="C28" s="48" t="s">
        <v>76</v>
      </c>
      <c r="D28" s="49" t="s">
        <v>48</v>
      </c>
      <c r="E28" s="50">
        <v>17.47</v>
      </c>
      <c r="F28" s="51">
        <v>237.6</v>
      </c>
      <c r="G28" s="51">
        <f t="shared" si="1"/>
        <v>4150.872</v>
      </c>
      <c r="H28" s="46" t="s">
        <v>26</v>
      </c>
    </row>
    <row r="29" s="28" customFormat="1" ht="45" customHeight="1" spans="1:8">
      <c r="A29" s="56">
        <v>6</v>
      </c>
      <c r="B29" s="48" t="s">
        <v>77</v>
      </c>
      <c r="C29" s="48" t="s">
        <v>78</v>
      </c>
      <c r="D29" s="49" t="s">
        <v>29</v>
      </c>
      <c r="E29" s="50">
        <v>174.73</v>
      </c>
      <c r="F29" s="51">
        <v>16.2</v>
      </c>
      <c r="G29" s="51">
        <f t="shared" si="1"/>
        <v>2830.626</v>
      </c>
      <c r="H29" s="46" t="s">
        <v>26</v>
      </c>
    </row>
    <row r="30" s="28" customFormat="1" ht="45" customHeight="1" spans="1:8">
      <c r="A30" s="56">
        <v>7</v>
      </c>
      <c r="B30" s="48" t="s">
        <v>79</v>
      </c>
      <c r="C30" s="48" t="s">
        <v>80</v>
      </c>
      <c r="D30" s="49" t="s">
        <v>48</v>
      </c>
      <c r="E30" s="50">
        <v>16.31</v>
      </c>
      <c r="F30" s="51">
        <v>59.4</v>
      </c>
      <c r="G30" s="51">
        <f t="shared" si="1"/>
        <v>968.814</v>
      </c>
      <c r="H30" s="46" t="s">
        <v>26</v>
      </c>
    </row>
    <row r="31" s="28" customFormat="1" ht="45" customHeight="1" spans="1:8">
      <c r="A31" s="56">
        <v>8</v>
      </c>
      <c r="B31" s="48" t="s">
        <v>81</v>
      </c>
      <c r="C31" s="48" t="s">
        <v>82</v>
      </c>
      <c r="D31" s="49" t="s">
        <v>48</v>
      </c>
      <c r="E31" s="50">
        <v>9.95</v>
      </c>
      <c r="F31" s="51">
        <v>19.44</v>
      </c>
      <c r="G31" s="51">
        <f t="shared" si="1"/>
        <v>193.428</v>
      </c>
      <c r="H31" s="46" t="s">
        <v>26</v>
      </c>
    </row>
    <row r="32" s="28" customFormat="1" ht="45" customHeight="1" spans="1:8">
      <c r="A32" s="56">
        <v>9</v>
      </c>
      <c r="B32" s="48" t="s">
        <v>46</v>
      </c>
      <c r="C32" s="48" t="s">
        <v>83</v>
      </c>
      <c r="D32" s="49" t="s">
        <v>48</v>
      </c>
      <c r="E32" s="50">
        <v>4.87</v>
      </c>
      <c r="F32" s="51">
        <v>23.76</v>
      </c>
      <c r="G32" s="51">
        <f t="shared" si="1"/>
        <v>115.7112</v>
      </c>
      <c r="H32" s="46" t="s">
        <v>26</v>
      </c>
    </row>
    <row r="33" s="28" customFormat="1" ht="45" customHeight="1" spans="1:8">
      <c r="A33" s="56">
        <v>10</v>
      </c>
      <c r="B33" s="48" t="s">
        <v>75</v>
      </c>
      <c r="C33" s="48" t="s">
        <v>76</v>
      </c>
      <c r="D33" s="49" t="s">
        <v>48</v>
      </c>
      <c r="E33" s="50">
        <v>1.96</v>
      </c>
      <c r="F33" s="51">
        <v>237.6</v>
      </c>
      <c r="G33" s="51">
        <f t="shared" si="1"/>
        <v>465.696</v>
      </c>
      <c r="H33" s="46" t="s">
        <v>26</v>
      </c>
    </row>
    <row r="34" s="28" customFormat="1" ht="45" customHeight="1" spans="1:8">
      <c r="A34" s="56">
        <v>11</v>
      </c>
      <c r="B34" s="48" t="s">
        <v>75</v>
      </c>
      <c r="C34" s="48" t="s">
        <v>84</v>
      </c>
      <c r="D34" s="49" t="s">
        <v>48</v>
      </c>
      <c r="E34" s="50">
        <v>1.52</v>
      </c>
      <c r="F34" s="51">
        <v>48.6</v>
      </c>
      <c r="G34" s="51">
        <f t="shared" si="1"/>
        <v>73.872</v>
      </c>
      <c r="H34" s="46" t="s">
        <v>26</v>
      </c>
    </row>
    <row r="35" s="28" customFormat="1" ht="45" customHeight="1" spans="1:8">
      <c r="A35" s="56">
        <v>12</v>
      </c>
      <c r="B35" s="48" t="s">
        <v>85</v>
      </c>
      <c r="C35" s="48" t="s">
        <v>86</v>
      </c>
      <c r="D35" s="49" t="s">
        <v>29</v>
      </c>
      <c r="E35" s="50">
        <v>4.46</v>
      </c>
      <c r="F35" s="51">
        <v>59.4</v>
      </c>
      <c r="G35" s="51">
        <f t="shared" si="1"/>
        <v>264.924</v>
      </c>
      <c r="H35" s="46" t="s">
        <v>26</v>
      </c>
    </row>
    <row r="36" s="28" customFormat="1" ht="45" customHeight="1" spans="1:8">
      <c r="A36" s="56">
        <v>13</v>
      </c>
      <c r="B36" s="48" t="s">
        <v>55</v>
      </c>
      <c r="C36" s="48" t="s">
        <v>87</v>
      </c>
      <c r="D36" s="49" t="s">
        <v>48</v>
      </c>
      <c r="E36" s="50">
        <v>2.89</v>
      </c>
      <c r="F36" s="51">
        <v>280.8</v>
      </c>
      <c r="G36" s="51">
        <f t="shared" si="1"/>
        <v>811.512</v>
      </c>
      <c r="H36" s="46" t="s">
        <v>26</v>
      </c>
    </row>
    <row r="37" s="28" customFormat="1" ht="45" customHeight="1" spans="1:8">
      <c r="A37" s="56">
        <v>14</v>
      </c>
      <c r="B37" s="48" t="s">
        <v>88</v>
      </c>
      <c r="C37" s="48" t="s">
        <v>89</v>
      </c>
      <c r="D37" s="49" t="s">
        <v>48</v>
      </c>
      <c r="E37" s="50">
        <v>3.21</v>
      </c>
      <c r="F37" s="51">
        <v>280.8</v>
      </c>
      <c r="G37" s="51">
        <f t="shared" si="1"/>
        <v>901.368</v>
      </c>
      <c r="H37" s="46" t="s">
        <v>26</v>
      </c>
    </row>
    <row r="38" s="28" customFormat="1" ht="45" customHeight="1" spans="1:8">
      <c r="A38" s="56">
        <v>15</v>
      </c>
      <c r="B38" s="48" t="s">
        <v>90</v>
      </c>
      <c r="C38" s="48" t="s">
        <v>91</v>
      </c>
      <c r="D38" s="49" t="s">
        <v>29</v>
      </c>
      <c r="E38" s="50">
        <v>7.14</v>
      </c>
      <c r="F38" s="51">
        <v>81</v>
      </c>
      <c r="G38" s="51">
        <f t="shared" si="1"/>
        <v>578.34</v>
      </c>
      <c r="H38" s="46" t="s">
        <v>26</v>
      </c>
    </row>
    <row r="39" s="28" customFormat="1" ht="45" customHeight="1" spans="1:8">
      <c r="A39" s="56">
        <v>16</v>
      </c>
      <c r="B39" s="48" t="s">
        <v>51</v>
      </c>
      <c r="C39" s="48" t="s">
        <v>92</v>
      </c>
      <c r="D39" s="49" t="s">
        <v>29</v>
      </c>
      <c r="E39" s="50">
        <v>35.68</v>
      </c>
      <c r="F39" s="51">
        <v>21.6</v>
      </c>
      <c r="G39" s="51">
        <f t="shared" si="1"/>
        <v>770.688</v>
      </c>
      <c r="H39" s="46" t="s">
        <v>26</v>
      </c>
    </row>
    <row r="40" s="28" customFormat="1" ht="45" customHeight="1" spans="1:8">
      <c r="A40" s="56">
        <v>17</v>
      </c>
      <c r="B40" s="48" t="s">
        <v>93</v>
      </c>
      <c r="C40" s="48" t="s">
        <v>94</v>
      </c>
      <c r="D40" s="49" t="s">
        <v>95</v>
      </c>
      <c r="E40" s="50">
        <v>21</v>
      </c>
      <c r="F40" s="51">
        <v>259.2</v>
      </c>
      <c r="G40" s="51">
        <f t="shared" si="1"/>
        <v>5443.2</v>
      </c>
      <c r="H40" s="46" t="s">
        <v>26</v>
      </c>
    </row>
    <row r="41" s="28" customFormat="1" ht="45" customHeight="1" spans="1:8">
      <c r="A41" s="56">
        <v>18</v>
      </c>
      <c r="B41" s="48" t="s">
        <v>96</v>
      </c>
      <c r="C41" s="48" t="s">
        <v>97</v>
      </c>
      <c r="D41" s="49" t="s">
        <v>29</v>
      </c>
      <c r="E41" s="50">
        <v>48.92</v>
      </c>
      <c r="F41" s="51">
        <v>54</v>
      </c>
      <c r="G41" s="51">
        <f t="shared" si="1"/>
        <v>2641.68</v>
      </c>
      <c r="H41" s="46" t="s">
        <v>26</v>
      </c>
    </row>
    <row r="42" s="28" customFormat="1" ht="45" customHeight="1" spans="1:8">
      <c r="A42" s="56">
        <v>19</v>
      </c>
      <c r="B42" s="48" t="s">
        <v>98</v>
      </c>
      <c r="C42" s="48" t="s">
        <v>99</v>
      </c>
      <c r="D42" s="49" t="s">
        <v>100</v>
      </c>
      <c r="E42" s="50">
        <v>1.015</v>
      </c>
      <c r="F42" s="51">
        <v>12420</v>
      </c>
      <c r="G42" s="51">
        <f t="shared" si="1"/>
        <v>12606.3</v>
      </c>
      <c r="H42" s="46" t="s">
        <v>26</v>
      </c>
    </row>
    <row r="43" s="28" customFormat="1" ht="45" customHeight="1" spans="1:8">
      <c r="A43" s="56">
        <v>20</v>
      </c>
      <c r="B43" s="48" t="s">
        <v>98</v>
      </c>
      <c r="C43" s="48" t="s">
        <v>101</v>
      </c>
      <c r="D43" s="49" t="s">
        <v>100</v>
      </c>
      <c r="E43" s="50">
        <v>0.864</v>
      </c>
      <c r="F43" s="51">
        <v>12420</v>
      </c>
      <c r="G43" s="51">
        <f t="shared" si="1"/>
        <v>10730.88</v>
      </c>
      <c r="H43" s="46" t="s">
        <v>26</v>
      </c>
    </row>
    <row r="44" s="28" customFormat="1" ht="45" customHeight="1" spans="1:8">
      <c r="A44" s="56">
        <v>21</v>
      </c>
      <c r="B44" s="48" t="s">
        <v>102</v>
      </c>
      <c r="C44" s="48" t="s">
        <v>103</v>
      </c>
      <c r="D44" s="49" t="s">
        <v>29</v>
      </c>
      <c r="E44" s="50">
        <v>137.2</v>
      </c>
      <c r="F44" s="51">
        <v>37.8</v>
      </c>
      <c r="G44" s="51">
        <f t="shared" si="1"/>
        <v>5186.16</v>
      </c>
      <c r="H44" s="46" t="s">
        <v>26</v>
      </c>
    </row>
    <row r="45" s="28" customFormat="1" ht="45" customHeight="1" spans="1:8">
      <c r="A45" s="56">
        <v>22</v>
      </c>
      <c r="B45" s="48" t="s">
        <v>104</v>
      </c>
      <c r="C45" s="48" t="s">
        <v>105</v>
      </c>
      <c r="D45" s="49" t="s">
        <v>48</v>
      </c>
      <c r="E45" s="50">
        <v>3.09</v>
      </c>
      <c r="F45" s="51">
        <v>259.2</v>
      </c>
      <c r="G45" s="51">
        <f t="shared" si="1"/>
        <v>800.928</v>
      </c>
      <c r="H45" s="46" t="s">
        <v>26</v>
      </c>
    </row>
    <row r="46" s="28" customFormat="1" ht="45" customHeight="1" spans="1:8">
      <c r="A46" s="56">
        <v>23</v>
      </c>
      <c r="B46" s="48" t="s">
        <v>106</v>
      </c>
      <c r="C46" s="48" t="s">
        <v>107</v>
      </c>
      <c r="D46" s="49" t="s">
        <v>29</v>
      </c>
      <c r="E46" s="50">
        <v>127.45</v>
      </c>
      <c r="F46" s="51">
        <v>37.8</v>
      </c>
      <c r="G46" s="51">
        <f t="shared" si="1"/>
        <v>4817.61</v>
      </c>
      <c r="H46" s="46" t="s">
        <v>26</v>
      </c>
    </row>
    <row r="47" s="28" customFormat="1" ht="45" customHeight="1" spans="1:8">
      <c r="A47" s="56">
        <v>24</v>
      </c>
      <c r="B47" s="48" t="s">
        <v>108</v>
      </c>
      <c r="C47" s="48" t="s">
        <v>109</v>
      </c>
      <c r="D47" s="49" t="s">
        <v>110</v>
      </c>
      <c r="E47" s="50">
        <v>43</v>
      </c>
      <c r="F47" s="51">
        <v>8.1</v>
      </c>
      <c r="G47" s="51">
        <f t="shared" si="1"/>
        <v>348.3</v>
      </c>
      <c r="H47" s="46" t="s">
        <v>26</v>
      </c>
    </row>
    <row r="48" s="28" customFormat="1" ht="45" customHeight="1" spans="1:8">
      <c r="A48" s="56">
        <v>25</v>
      </c>
      <c r="B48" s="48" t="s">
        <v>111</v>
      </c>
      <c r="C48" s="48" t="s">
        <v>112</v>
      </c>
      <c r="D48" s="49" t="s">
        <v>48</v>
      </c>
      <c r="E48" s="50">
        <v>17.18</v>
      </c>
      <c r="F48" s="51">
        <v>63.45</v>
      </c>
      <c r="G48" s="51">
        <f t="shared" si="1"/>
        <v>1090.071</v>
      </c>
      <c r="H48" s="46" t="s">
        <v>26</v>
      </c>
    </row>
    <row r="49" s="28" customFormat="1" ht="45" customHeight="1" spans="1:8">
      <c r="A49" s="56">
        <v>26</v>
      </c>
      <c r="B49" s="48" t="s">
        <v>55</v>
      </c>
      <c r="C49" s="48" t="s">
        <v>113</v>
      </c>
      <c r="D49" s="49" t="s">
        <v>48</v>
      </c>
      <c r="E49" s="50">
        <v>17.64</v>
      </c>
      <c r="F49" s="51">
        <v>280.8</v>
      </c>
      <c r="G49" s="51">
        <f t="shared" si="1"/>
        <v>4953.312</v>
      </c>
      <c r="H49" s="46" t="s">
        <v>26</v>
      </c>
    </row>
    <row r="50" s="28" customFormat="1" ht="45" customHeight="1" spans="1:8">
      <c r="A50" s="56">
        <v>27</v>
      </c>
      <c r="B50" s="48" t="s">
        <v>90</v>
      </c>
      <c r="C50" s="48" t="s">
        <v>114</v>
      </c>
      <c r="D50" s="49" t="s">
        <v>29</v>
      </c>
      <c r="E50" s="50">
        <v>141.09</v>
      </c>
      <c r="F50" s="51">
        <v>81</v>
      </c>
      <c r="G50" s="51">
        <f t="shared" si="1"/>
        <v>11428.29</v>
      </c>
      <c r="H50" s="46" t="s">
        <v>26</v>
      </c>
    </row>
    <row r="51" s="28" customFormat="1" ht="45" customHeight="1" spans="1:8">
      <c r="A51" s="56">
        <v>28</v>
      </c>
      <c r="B51" s="48" t="s">
        <v>115</v>
      </c>
      <c r="C51" s="48" t="s">
        <v>116</v>
      </c>
      <c r="D51" s="49" t="s">
        <v>29</v>
      </c>
      <c r="E51" s="50">
        <v>82.3</v>
      </c>
      <c r="F51" s="51">
        <v>91.8</v>
      </c>
      <c r="G51" s="51">
        <f t="shared" si="1"/>
        <v>7555.14</v>
      </c>
      <c r="H51" s="46" t="s">
        <v>26</v>
      </c>
    </row>
    <row r="52" s="28" customFormat="1" ht="45" customHeight="1" spans="1:8">
      <c r="A52" s="56">
        <v>29</v>
      </c>
      <c r="B52" s="48" t="s">
        <v>79</v>
      </c>
      <c r="C52" s="48" t="s">
        <v>117</v>
      </c>
      <c r="D52" s="49" t="s">
        <v>48</v>
      </c>
      <c r="E52" s="50">
        <v>5.11</v>
      </c>
      <c r="F52" s="51">
        <v>59.4</v>
      </c>
      <c r="G52" s="51">
        <f t="shared" si="1"/>
        <v>303.534</v>
      </c>
      <c r="H52" s="46" t="s">
        <v>26</v>
      </c>
    </row>
    <row r="53" s="28" customFormat="1" ht="45" customHeight="1" spans="1:8">
      <c r="A53" s="56">
        <v>30</v>
      </c>
      <c r="B53" s="48" t="s">
        <v>81</v>
      </c>
      <c r="C53" s="48" t="s">
        <v>82</v>
      </c>
      <c r="D53" s="49" t="s">
        <v>48</v>
      </c>
      <c r="E53" s="50">
        <v>4.16</v>
      </c>
      <c r="F53" s="51">
        <v>19.44</v>
      </c>
      <c r="G53" s="51">
        <f t="shared" si="1"/>
        <v>80.8704</v>
      </c>
      <c r="H53" s="46" t="s">
        <v>26</v>
      </c>
    </row>
    <row r="54" s="28" customFormat="1" ht="45" customHeight="1" spans="1:8">
      <c r="A54" s="56">
        <v>31</v>
      </c>
      <c r="B54" s="48" t="s">
        <v>75</v>
      </c>
      <c r="C54" s="48" t="s">
        <v>76</v>
      </c>
      <c r="D54" s="49" t="s">
        <v>48</v>
      </c>
      <c r="E54" s="50">
        <v>0.26</v>
      </c>
      <c r="F54" s="51">
        <v>237.6</v>
      </c>
      <c r="G54" s="51">
        <f t="shared" si="1"/>
        <v>61.776</v>
      </c>
      <c r="H54" s="46" t="s">
        <v>26</v>
      </c>
    </row>
    <row r="55" s="28" customFormat="1" ht="45" customHeight="1" spans="1:8">
      <c r="A55" s="56">
        <v>32</v>
      </c>
      <c r="B55" s="48" t="s">
        <v>75</v>
      </c>
      <c r="C55" s="48" t="s">
        <v>84</v>
      </c>
      <c r="D55" s="49" t="s">
        <v>48</v>
      </c>
      <c r="E55" s="50">
        <v>0.2</v>
      </c>
      <c r="F55" s="51">
        <v>48.6</v>
      </c>
      <c r="G55" s="51">
        <f t="shared" si="1"/>
        <v>9.72</v>
      </c>
      <c r="H55" s="46" t="s">
        <v>26</v>
      </c>
    </row>
    <row r="56" s="28" customFormat="1" ht="45" customHeight="1" spans="1:10">
      <c r="A56" s="56">
        <v>33</v>
      </c>
      <c r="B56" s="48" t="s">
        <v>85</v>
      </c>
      <c r="C56" s="48" t="s">
        <v>86</v>
      </c>
      <c r="D56" s="49" t="s">
        <v>29</v>
      </c>
      <c r="E56" s="50">
        <v>0.6</v>
      </c>
      <c r="F56" s="51">
        <v>59.4</v>
      </c>
      <c r="G56" s="51">
        <f t="shared" si="1"/>
        <v>35.64</v>
      </c>
      <c r="H56" s="46" t="s">
        <v>26</v>
      </c>
      <c r="J56" s="57"/>
    </row>
    <row r="57" s="28" customFormat="1" ht="45" customHeight="1" spans="1:8">
      <c r="A57" s="56">
        <v>34</v>
      </c>
      <c r="B57" s="48" t="s">
        <v>55</v>
      </c>
      <c r="C57" s="48" t="s">
        <v>87</v>
      </c>
      <c r="D57" s="49" t="s">
        <v>48</v>
      </c>
      <c r="E57" s="50">
        <v>0.55</v>
      </c>
      <c r="F57" s="51">
        <v>280.8</v>
      </c>
      <c r="G57" s="51">
        <f t="shared" si="1"/>
        <v>154.44</v>
      </c>
      <c r="H57" s="46" t="s">
        <v>26</v>
      </c>
    </row>
    <row r="58" s="28" customFormat="1" ht="45" customHeight="1" spans="1:8">
      <c r="A58" s="56">
        <v>35</v>
      </c>
      <c r="B58" s="48" t="s">
        <v>88</v>
      </c>
      <c r="C58" s="48" t="s">
        <v>89</v>
      </c>
      <c r="D58" s="49" t="s">
        <v>48</v>
      </c>
      <c r="E58" s="50">
        <v>0.58</v>
      </c>
      <c r="F58" s="51">
        <v>280.8</v>
      </c>
      <c r="G58" s="51">
        <f t="shared" si="1"/>
        <v>162.864</v>
      </c>
      <c r="H58" s="46" t="s">
        <v>26</v>
      </c>
    </row>
    <row r="59" s="28" customFormat="1" ht="45" customHeight="1" spans="1:8">
      <c r="A59" s="56">
        <v>36</v>
      </c>
      <c r="B59" s="48" t="s">
        <v>90</v>
      </c>
      <c r="C59" s="48" t="s">
        <v>118</v>
      </c>
      <c r="D59" s="49" t="s">
        <v>29</v>
      </c>
      <c r="E59" s="50">
        <v>12.48</v>
      </c>
      <c r="F59" s="51">
        <v>81</v>
      </c>
      <c r="G59" s="51">
        <f t="shared" si="1"/>
        <v>1010.88</v>
      </c>
      <c r="H59" s="46" t="s">
        <v>26</v>
      </c>
    </row>
    <row r="60" s="28" customFormat="1" ht="77" customHeight="1" spans="1:8">
      <c r="A60" s="56">
        <v>37</v>
      </c>
      <c r="B60" s="48" t="s">
        <v>119</v>
      </c>
      <c r="C60" s="48" t="s">
        <v>120</v>
      </c>
      <c r="D60" s="49" t="s">
        <v>29</v>
      </c>
      <c r="E60" s="50">
        <v>2.4</v>
      </c>
      <c r="F60" s="51">
        <v>108</v>
      </c>
      <c r="G60" s="51">
        <f t="shared" si="1"/>
        <v>259.2</v>
      </c>
      <c r="H60" s="46" t="s">
        <v>26</v>
      </c>
    </row>
    <row r="61" s="28" customFormat="1" ht="45" customHeight="1" spans="1:8">
      <c r="A61" s="56">
        <v>38</v>
      </c>
      <c r="B61" s="48" t="s">
        <v>121</v>
      </c>
      <c r="C61" s="48" t="s">
        <v>122</v>
      </c>
      <c r="D61" s="49" t="s">
        <v>25</v>
      </c>
      <c r="E61" s="50">
        <v>450</v>
      </c>
      <c r="F61" s="51">
        <v>23.76</v>
      </c>
      <c r="G61" s="51">
        <f t="shared" si="1"/>
        <v>10692</v>
      </c>
      <c r="H61" s="46" t="s">
        <v>26</v>
      </c>
    </row>
    <row r="62" s="28" customFormat="1" ht="45" customHeight="1" spans="1:8">
      <c r="A62" s="56">
        <v>39</v>
      </c>
      <c r="B62" s="48" t="s">
        <v>73</v>
      </c>
      <c r="C62" s="48" t="s">
        <v>74</v>
      </c>
      <c r="D62" s="49" t="s">
        <v>29</v>
      </c>
      <c r="E62" s="50">
        <v>14.72</v>
      </c>
      <c r="F62" s="51">
        <v>5.4</v>
      </c>
      <c r="G62" s="51">
        <f t="shared" si="1"/>
        <v>79.488</v>
      </c>
      <c r="H62" s="46" t="s">
        <v>26</v>
      </c>
    </row>
    <row r="63" s="28" customFormat="1" ht="45" customHeight="1" spans="1:8">
      <c r="A63" s="56">
        <v>40</v>
      </c>
      <c r="B63" s="48" t="s">
        <v>75</v>
      </c>
      <c r="C63" s="48" t="s">
        <v>123</v>
      </c>
      <c r="D63" s="49" t="s">
        <v>48</v>
      </c>
      <c r="E63" s="50">
        <v>2.94</v>
      </c>
      <c r="F63" s="51">
        <v>237.6</v>
      </c>
      <c r="G63" s="51">
        <f t="shared" si="1"/>
        <v>698.544</v>
      </c>
      <c r="H63" s="46" t="s">
        <v>26</v>
      </c>
    </row>
    <row r="64" s="28" customFormat="1" ht="45" customHeight="1" spans="1:8">
      <c r="A64" s="56">
        <v>41</v>
      </c>
      <c r="B64" s="48" t="s">
        <v>124</v>
      </c>
      <c r="C64" s="48" t="s">
        <v>125</v>
      </c>
      <c r="D64" s="49" t="s">
        <v>48</v>
      </c>
      <c r="E64" s="50">
        <v>2.93</v>
      </c>
      <c r="F64" s="51">
        <v>86.4</v>
      </c>
      <c r="G64" s="51">
        <f t="shared" si="1"/>
        <v>253.152</v>
      </c>
      <c r="H64" s="46" t="s">
        <v>26</v>
      </c>
    </row>
    <row r="65" s="28" customFormat="1" ht="45" customHeight="1" spans="1:8">
      <c r="A65" s="56">
        <v>42</v>
      </c>
      <c r="B65" s="48" t="s">
        <v>126</v>
      </c>
      <c r="C65" s="48" t="s">
        <v>127</v>
      </c>
      <c r="D65" s="49" t="s">
        <v>29</v>
      </c>
      <c r="E65" s="50">
        <v>9.6</v>
      </c>
      <c r="F65" s="51">
        <v>59.4</v>
      </c>
      <c r="G65" s="51">
        <f t="shared" si="1"/>
        <v>570.24</v>
      </c>
      <c r="H65" s="46" t="s">
        <v>26</v>
      </c>
    </row>
    <row r="66" s="28" customFormat="1" ht="45" customHeight="1" spans="1:8">
      <c r="A66" s="56">
        <v>43</v>
      </c>
      <c r="B66" s="48" t="s">
        <v>128</v>
      </c>
      <c r="C66" s="48" t="s">
        <v>129</v>
      </c>
      <c r="D66" s="49" t="s">
        <v>100</v>
      </c>
      <c r="E66" s="50">
        <v>0.091</v>
      </c>
      <c r="F66" s="51">
        <v>1080</v>
      </c>
      <c r="G66" s="51">
        <f t="shared" si="1"/>
        <v>98.28</v>
      </c>
      <c r="H66" s="46" t="s">
        <v>26</v>
      </c>
    </row>
    <row r="67" s="28" customFormat="1" ht="88" customHeight="1" spans="1:8">
      <c r="A67" s="56">
        <v>44</v>
      </c>
      <c r="B67" s="48" t="s">
        <v>130</v>
      </c>
      <c r="C67" s="48" t="s">
        <v>131</v>
      </c>
      <c r="D67" s="49" t="s">
        <v>29</v>
      </c>
      <c r="E67" s="50">
        <v>9.6</v>
      </c>
      <c r="F67" s="51">
        <v>108</v>
      </c>
      <c r="G67" s="51">
        <f t="shared" si="1"/>
        <v>1036.8</v>
      </c>
      <c r="H67" s="46" t="s">
        <v>26</v>
      </c>
    </row>
    <row r="68" s="28" customFormat="1" ht="45" customHeight="1" spans="1:8">
      <c r="A68" s="56">
        <v>45</v>
      </c>
      <c r="B68" s="48" t="s">
        <v>73</v>
      </c>
      <c r="C68" s="48" t="s">
        <v>74</v>
      </c>
      <c r="D68" s="49" t="s">
        <v>29</v>
      </c>
      <c r="E68" s="50">
        <v>4.69</v>
      </c>
      <c r="F68" s="51">
        <v>5.4</v>
      </c>
      <c r="G68" s="51">
        <f t="shared" si="1"/>
        <v>25.326</v>
      </c>
      <c r="H68" s="46" t="s">
        <v>26</v>
      </c>
    </row>
    <row r="69" s="28" customFormat="1" ht="45" customHeight="1" spans="1:8">
      <c r="A69" s="56">
        <v>46</v>
      </c>
      <c r="B69" s="48" t="s">
        <v>75</v>
      </c>
      <c r="C69" s="48" t="s">
        <v>123</v>
      </c>
      <c r="D69" s="49" t="s">
        <v>48</v>
      </c>
      <c r="E69" s="50">
        <v>0.94</v>
      </c>
      <c r="F69" s="51">
        <v>237.6</v>
      </c>
      <c r="G69" s="51">
        <f t="shared" si="1"/>
        <v>223.344</v>
      </c>
      <c r="H69" s="46" t="s">
        <v>26</v>
      </c>
    </row>
    <row r="70" s="28" customFormat="1" ht="45" customHeight="1" spans="1:8">
      <c r="A70" s="56">
        <v>47</v>
      </c>
      <c r="B70" s="48" t="s">
        <v>124</v>
      </c>
      <c r="C70" s="48" t="s">
        <v>125</v>
      </c>
      <c r="D70" s="49" t="s">
        <v>48</v>
      </c>
      <c r="E70" s="50">
        <v>1.02</v>
      </c>
      <c r="F70" s="51">
        <v>86.4</v>
      </c>
      <c r="G70" s="51">
        <f t="shared" si="1"/>
        <v>88.128</v>
      </c>
      <c r="H70" s="46" t="s">
        <v>26</v>
      </c>
    </row>
    <row r="71" s="28" customFormat="1" ht="45" customHeight="1" spans="1:8">
      <c r="A71" s="56">
        <v>48</v>
      </c>
      <c r="B71" s="48" t="s">
        <v>126</v>
      </c>
      <c r="C71" s="48" t="s">
        <v>127</v>
      </c>
      <c r="D71" s="49" t="s">
        <v>29</v>
      </c>
      <c r="E71" s="50">
        <v>4</v>
      </c>
      <c r="F71" s="51">
        <v>59.4</v>
      </c>
      <c r="G71" s="51">
        <f t="shared" si="1"/>
        <v>237.6</v>
      </c>
      <c r="H71" s="46" t="s">
        <v>26</v>
      </c>
    </row>
    <row r="72" s="28" customFormat="1" ht="45" customHeight="1" spans="1:8">
      <c r="A72" s="56">
        <v>49</v>
      </c>
      <c r="B72" s="48" t="s">
        <v>128</v>
      </c>
      <c r="C72" s="48" t="s">
        <v>129</v>
      </c>
      <c r="D72" s="49" t="s">
        <v>100</v>
      </c>
      <c r="E72" s="50">
        <v>0.04</v>
      </c>
      <c r="F72" s="51">
        <v>1080</v>
      </c>
      <c r="G72" s="51">
        <f t="shared" si="1"/>
        <v>43.2</v>
      </c>
      <c r="H72" s="46" t="s">
        <v>26</v>
      </c>
    </row>
    <row r="73" s="28" customFormat="1" ht="89" customHeight="1" spans="1:8">
      <c r="A73" s="56">
        <v>50</v>
      </c>
      <c r="B73" s="48" t="s">
        <v>130</v>
      </c>
      <c r="C73" s="48" t="s">
        <v>131</v>
      </c>
      <c r="D73" s="49" t="s">
        <v>29</v>
      </c>
      <c r="E73" s="50">
        <v>4</v>
      </c>
      <c r="F73" s="51">
        <v>108</v>
      </c>
      <c r="G73" s="51">
        <f t="shared" si="1"/>
        <v>432</v>
      </c>
      <c r="H73" s="46" t="s">
        <v>26</v>
      </c>
    </row>
    <row r="74" s="28" customFormat="1" ht="45" customHeight="1" spans="1:8">
      <c r="A74" s="56">
        <v>51</v>
      </c>
      <c r="B74" s="48" t="s">
        <v>132</v>
      </c>
      <c r="C74" s="48" t="s">
        <v>133</v>
      </c>
      <c r="D74" s="49" t="s">
        <v>29</v>
      </c>
      <c r="E74" s="50">
        <v>75.36</v>
      </c>
      <c r="F74" s="51">
        <v>27</v>
      </c>
      <c r="G74" s="51">
        <f t="shared" si="1"/>
        <v>2034.72</v>
      </c>
      <c r="H74" s="46" t="s">
        <v>26</v>
      </c>
    </row>
    <row r="75" s="28" customFormat="1" ht="45" customHeight="1" spans="1:8">
      <c r="A75" s="56">
        <v>52</v>
      </c>
      <c r="B75" s="52" t="s">
        <v>42</v>
      </c>
      <c r="C75" s="48" t="s">
        <v>134</v>
      </c>
      <c r="D75" s="49" t="s">
        <v>29</v>
      </c>
      <c r="E75" s="50">
        <v>1012.98</v>
      </c>
      <c r="F75" s="51">
        <v>32.4</v>
      </c>
      <c r="G75" s="51">
        <f t="shared" si="1"/>
        <v>32820.552</v>
      </c>
      <c r="H75" s="46" t="s">
        <v>26</v>
      </c>
    </row>
    <row r="76" s="28" customFormat="1" ht="45" customHeight="1" spans="1:8">
      <c r="A76" s="56">
        <v>53</v>
      </c>
      <c r="B76" s="52" t="s">
        <v>42</v>
      </c>
      <c r="C76" s="48" t="s">
        <v>135</v>
      </c>
      <c r="D76" s="49" t="s">
        <v>29</v>
      </c>
      <c r="E76" s="50">
        <v>390.68</v>
      </c>
      <c r="F76" s="51">
        <v>54</v>
      </c>
      <c r="G76" s="51">
        <f t="shared" si="1"/>
        <v>21096.72</v>
      </c>
      <c r="H76" s="46" t="s">
        <v>26</v>
      </c>
    </row>
    <row r="77" s="28" customFormat="1" ht="45" customHeight="1" spans="1:8">
      <c r="A77" s="56">
        <v>54</v>
      </c>
      <c r="B77" s="48" t="s">
        <v>79</v>
      </c>
      <c r="C77" s="48" t="s">
        <v>117</v>
      </c>
      <c r="D77" s="49" t="s">
        <v>48</v>
      </c>
      <c r="E77" s="50">
        <v>50.9</v>
      </c>
      <c r="F77" s="51">
        <v>59.4</v>
      </c>
      <c r="G77" s="51">
        <f t="shared" si="1"/>
        <v>3023.46</v>
      </c>
      <c r="H77" s="46" t="s">
        <v>26</v>
      </c>
    </row>
    <row r="78" s="28" customFormat="1" ht="45" customHeight="1" spans="1:8">
      <c r="A78" s="56">
        <v>55</v>
      </c>
      <c r="B78" s="48" t="s">
        <v>81</v>
      </c>
      <c r="C78" s="48" t="s">
        <v>82</v>
      </c>
      <c r="D78" s="49" t="s">
        <v>48</v>
      </c>
      <c r="E78" s="50">
        <v>31.03</v>
      </c>
      <c r="F78" s="51">
        <v>19.44</v>
      </c>
      <c r="G78" s="51">
        <f t="shared" si="1"/>
        <v>603.2232</v>
      </c>
      <c r="H78" s="46" t="s">
        <v>26</v>
      </c>
    </row>
    <row r="79" s="28" customFormat="1" ht="45" customHeight="1" spans="1:8">
      <c r="A79" s="56">
        <v>56</v>
      </c>
      <c r="B79" s="48" t="s">
        <v>46</v>
      </c>
      <c r="C79" s="48" t="s">
        <v>83</v>
      </c>
      <c r="D79" s="49" t="s">
        <v>48</v>
      </c>
      <c r="E79" s="50">
        <v>15.22</v>
      </c>
      <c r="F79" s="51">
        <v>23.76</v>
      </c>
      <c r="G79" s="51">
        <f t="shared" si="1"/>
        <v>361.6272</v>
      </c>
      <c r="H79" s="46" t="s">
        <v>26</v>
      </c>
    </row>
    <row r="80" s="28" customFormat="1" ht="45" customHeight="1" spans="1:8">
      <c r="A80" s="56">
        <v>57</v>
      </c>
      <c r="B80" s="48" t="s">
        <v>75</v>
      </c>
      <c r="C80" s="48" t="s">
        <v>76</v>
      </c>
      <c r="D80" s="49" t="s">
        <v>48</v>
      </c>
      <c r="E80" s="50">
        <v>6.07</v>
      </c>
      <c r="F80" s="51">
        <v>237.6</v>
      </c>
      <c r="G80" s="51">
        <f t="shared" si="1"/>
        <v>1442.232</v>
      </c>
      <c r="H80" s="46" t="s">
        <v>26</v>
      </c>
    </row>
    <row r="81" s="28" customFormat="1" ht="45" customHeight="1" spans="1:8">
      <c r="A81" s="56">
        <v>58</v>
      </c>
      <c r="B81" s="48" t="s">
        <v>75</v>
      </c>
      <c r="C81" s="48" t="s">
        <v>84</v>
      </c>
      <c r="D81" s="49" t="s">
        <v>48</v>
      </c>
      <c r="E81" s="50">
        <v>4.69</v>
      </c>
      <c r="F81" s="51">
        <v>48.6</v>
      </c>
      <c r="G81" s="51">
        <f t="shared" si="1"/>
        <v>227.934</v>
      </c>
      <c r="H81" s="46" t="s">
        <v>26</v>
      </c>
    </row>
    <row r="82" s="28" customFormat="1" ht="45" customHeight="1" spans="1:8">
      <c r="A82" s="56">
        <v>59</v>
      </c>
      <c r="B82" s="48" t="s">
        <v>85</v>
      </c>
      <c r="C82" s="48" t="s">
        <v>86</v>
      </c>
      <c r="D82" s="49" t="s">
        <v>29</v>
      </c>
      <c r="E82" s="50">
        <v>13.78</v>
      </c>
      <c r="F82" s="51">
        <v>59.4</v>
      </c>
      <c r="G82" s="51">
        <f t="shared" si="1"/>
        <v>818.532</v>
      </c>
      <c r="H82" s="46" t="s">
        <v>26</v>
      </c>
    </row>
    <row r="83" s="28" customFormat="1" ht="45" customHeight="1" spans="1:8">
      <c r="A83" s="56">
        <v>60</v>
      </c>
      <c r="B83" s="48" t="s">
        <v>55</v>
      </c>
      <c r="C83" s="48" t="s">
        <v>87</v>
      </c>
      <c r="D83" s="49" t="s">
        <v>48</v>
      </c>
      <c r="E83" s="50">
        <v>14.89</v>
      </c>
      <c r="F83" s="51">
        <v>280.8</v>
      </c>
      <c r="G83" s="51">
        <f t="shared" si="1"/>
        <v>4181.112</v>
      </c>
      <c r="H83" s="46" t="s">
        <v>26</v>
      </c>
    </row>
    <row r="84" s="28" customFormat="1" ht="45" customHeight="1" spans="1:8">
      <c r="A84" s="56">
        <v>61</v>
      </c>
      <c r="B84" s="48" t="s">
        <v>90</v>
      </c>
      <c r="C84" s="48" t="s">
        <v>91</v>
      </c>
      <c r="D84" s="49" t="s">
        <v>29</v>
      </c>
      <c r="E84" s="50">
        <v>48.24</v>
      </c>
      <c r="F84" s="51">
        <v>81</v>
      </c>
      <c r="G84" s="51">
        <f t="shared" si="1"/>
        <v>3907.44</v>
      </c>
      <c r="H84" s="46" t="s">
        <v>26</v>
      </c>
    </row>
    <row r="85" s="28" customFormat="1" ht="45" customHeight="1" spans="1:8">
      <c r="A85" s="56">
        <v>62</v>
      </c>
      <c r="B85" s="48" t="s">
        <v>79</v>
      </c>
      <c r="C85" s="48" t="s">
        <v>136</v>
      </c>
      <c r="D85" s="49" t="s">
        <v>48</v>
      </c>
      <c r="E85" s="50">
        <v>810.33</v>
      </c>
      <c r="F85" s="51">
        <v>59.4</v>
      </c>
      <c r="G85" s="51">
        <f t="shared" si="1"/>
        <v>48133.602</v>
      </c>
      <c r="H85" s="46" t="s">
        <v>26</v>
      </c>
    </row>
    <row r="86" s="28" customFormat="1" ht="45" customHeight="1" spans="1:8">
      <c r="A86" s="56">
        <v>63</v>
      </c>
      <c r="B86" s="48" t="s">
        <v>81</v>
      </c>
      <c r="C86" s="48" t="s">
        <v>82</v>
      </c>
      <c r="D86" s="49" t="s">
        <v>48</v>
      </c>
      <c r="E86" s="50">
        <v>647.4</v>
      </c>
      <c r="F86" s="51">
        <v>19.44</v>
      </c>
      <c r="G86" s="51">
        <f t="shared" si="1"/>
        <v>12585.456</v>
      </c>
      <c r="H86" s="46" t="s">
        <v>26</v>
      </c>
    </row>
    <row r="87" s="28" customFormat="1" ht="45" customHeight="1" spans="1:8">
      <c r="A87" s="56">
        <v>64</v>
      </c>
      <c r="B87" s="48" t="s">
        <v>46</v>
      </c>
      <c r="C87" s="48" t="s">
        <v>83</v>
      </c>
      <c r="D87" s="49" t="s">
        <v>48</v>
      </c>
      <c r="E87" s="50">
        <v>65.82</v>
      </c>
      <c r="F87" s="51">
        <v>23.76</v>
      </c>
      <c r="G87" s="51">
        <f t="shared" si="1"/>
        <v>1563.8832</v>
      </c>
      <c r="H87" s="46" t="s">
        <v>26</v>
      </c>
    </row>
    <row r="88" s="28" customFormat="1" ht="45" customHeight="1" spans="1:8">
      <c r="A88" s="56">
        <v>65</v>
      </c>
      <c r="B88" s="48" t="s">
        <v>137</v>
      </c>
      <c r="C88" s="48" t="s">
        <v>138</v>
      </c>
      <c r="D88" s="49" t="s">
        <v>48</v>
      </c>
      <c r="E88" s="50">
        <v>49.68</v>
      </c>
      <c r="F88" s="51">
        <v>86.4</v>
      </c>
      <c r="G88" s="51">
        <f t="shared" ref="G88:G107" si="2">E88*F88</f>
        <v>4292.352</v>
      </c>
      <c r="H88" s="46" t="s">
        <v>26</v>
      </c>
    </row>
    <row r="89" s="28" customFormat="1" ht="45" customHeight="1" spans="1:8">
      <c r="A89" s="56">
        <v>66</v>
      </c>
      <c r="B89" s="48" t="s">
        <v>139</v>
      </c>
      <c r="C89" s="48" t="s">
        <v>140</v>
      </c>
      <c r="D89" s="49" t="s">
        <v>29</v>
      </c>
      <c r="E89" s="50">
        <v>306.72</v>
      </c>
      <c r="F89" s="51">
        <v>59.4</v>
      </c>
      <c r="G89" s="51">
        <f t="shared" si="2"/>
        <v>18219.168</v>
      </c>
      <c r="H89" s="46" t="s">
        <v>26</v>
      </c>
    </row>
    <row r="90" s="28" customFormat="1" ht="45" customHeight="1" spans="1:8">
      <c r="A90" s="56">
        <v>67</v>
      </c>
      <c r="B90" s="48" t="s">
        <v>141</v>
      </c>
      <c r="C90" s="48" t="s">
        <v>142</v>
      </c>
      <c r="D90" s="49" t="s">
        <v>48</v>
      </c>
      <c r="E90" s="50">
        <v>17.74</v>
      </c>
      <c r="F90" s="51">
        <v>81</v>
      </c>
      <c r="G90" s="51">
        <f t="shared" si="2"/>
        <v>1436.94</v>
      </c>
      <c r="H90" s="46" t="s">
        <v>26</v>
      </c>
    </row>
    <row r="91" s="28" customFormat="1" ht="45" customHeight="1" spans="1:8">
      <c r="A91" s="56">
        <v>68</v>
      </c>
      <c r="B91" s="48" t="s">
        <v>141</v>
      </c>
      <c r="C91" s="48" t="s">
        <v>143</v>
      </c>
      <c r="D91" s="49" t="s">
        <v>29</v>
      </c>
      <c r="E91" s="50">
        <v>191.81</v>
      </c>
      <c r="F91" s="51">
        <v>54</v>
      </c>
      <c r="G91" s="51">
        <f t="shared" si="2"/>
        <v>10357.74</v>
      </c>
      <c r="H91" s="46" t="s">
        <v>26</v>
      </c>
    </row>
    <row r="92" s="28" customFormat="1" ht="45" customHeight="1" spans="1:8">
      <c r="A92" s="56">
        <v>69</v>
      </c>
      <c r="B92" s="48" t="s">
        <v>128</v>
      </c>
      <c r="C92" s="48" t="s">
        <v>129</v>
      </c>
      <c r="D92" s="49" t="s">
        <v>100</v>
      </c>
      <c r="E92" s="50">
        <v>1.584</v>
      </c>
      <c r="F92" s="51">
        <v>1080</v>
      </c>
      <c r="G92" s="51">
        <f t="shared" si="2"/>
        <v>1710.72</v>
      </c>
      <c r="H92" s="46" t="s">
        <v>26</v>
      </c>
    </row>
    <row r="93" s="28" customFormat="1" ht="45" customHeight="1" spans="1:8">
      <c r="A93" s="56">
        <v>70</v>
      </c>
      <c r="B93" s="48" t="s">
        <v>128</v>
      </c>
      <c r="C93" s="48" t="s">
        <v>144</v>
      </c>
      <c r="D93" s="49" t="s">
        <v>100</v>
      </c>
      <c r="E93" s="50">
        <v>2.304</v>
      </c>
      <c r="F93" s="51">
        <v>1080</v>
      </c>
      <c r="G93" s="51">
        <f t="shared" si="2"/>
        <v>2488.32</v>
      </c>
      <c r="H93" s="46" t="s">
        <v>26</v>
      </c>
    </row>
    <row r="94" s="28" customFormat="1" ht="45" customHeight="1" spans="1:8">
      <c r="A94" s="56">
        <v>71</v>
      </c>
      <c r="B94" s="48" t="s">
        <v>128</v>
      </c>
      <c r="C94" s="48" t="s">
        <v>145</v>
      </c>
      <c r="D94" s="49" t="s">
        <v>100</v>
      </c>
      <c r="E94" s="50">
        <v>1.584</v>
      </c>
      <c r="F94" s="51">
        <v>1080</v>
      </c>
      <c r="G94" s="51">
        <f t="shared" si="2"/>
        <v>1710.72</v>
      </c>
      <c r="H94" s="46" t="s">
        <v>26</v>
      </c>
    </row>
    <row r="95" s="28" customFormat="1" ht="45" customHeight="1" spans="1:8">
      <c r="A95" s="56">
        <v>72</v>
      </c>
      <c r="B95" s="48" t="s">
        <v>146</v>
      </c>
      <c r="C95" s="48" t="s">
        <v>147</v>
      </c>
      <c r="D95" s="49" t="s">
        <v>29</v>
      </c>
      <c r="E95" s="50">
        <v>360</v>
      </c>
      <c r="F95" s="51">
        <v>48.6</v>
      </c>
      <c r="G95" s="51">
        <f t="shared" si="2"/>
        <v>17496</v>
      </c>
      <c r="H95" s="46" t="s">
        <v>26</v>
      </c>
    </row>
    <row r="96" s="28" customFormat="1" ht="45" customHeight="1" spans="1:8">
      <c r="A96" s="56">
        <v>73</v>
      </c>
      <c r="B96" s="48" t="s">
        <v>148</v>
      </c>
      <c r="C96" s="48" t="s">
        <v>149</v>
      </c>
      <c r="D96" s="49" t="s">
        <v>29</v>
      </c>
      <c r="E96" s="50">
        <v>403.2</v>
      </c>
      <c r="F96" s="51">
        <v>16.2</v>
      </c>
      <c r="G96" s="51">
        <f t="shared" si="2"/>
        <v>6531.84</v>
      </c>
      <c r="H96" s="46" t="s">
        <v>26</v>
      </c>
    </row>
    <row r="97" s="28" customFormat="1" ht="45" customHeight="1" spans="1:8">
      <c r="A97" s="56">
        <v>74</v>
      </c>
      <c r="B97" s="48" t="s">
        <v>79</v>
      </c>
      <c r="C97" s="48" t="s">
        <v>117</v>
      </c>
      <c r="D97" s="49" t="s">
        <v>48</v>
      </c>
      <c r="E97" s="50">
        <v>51.58</v>
      </c>
      <c r="F97" s="51">
        <v>59.4</v>
      </c>
      <c r="G97" s="51">
        <f t="shared" si="2"/>
        <v>3063.852</v>
      </c>
      <c r="H97" s="46" t="s">
        <v>26</v>
      </c>
    </row>
    <row r="98" s="28" customFormat="1" ht="45" customHeight="1" spans="1:8">
      <c r="A98" s="56">
        <v>75</v>
      </c>
      <c r="B98" s="48" t="s">
        <v>81</v>
      </c>
      <c r="C98" s="48" t="s">
        <v>82</v>
      </c>
      <c r="D98" s="49" t="s">
        <v>48</v>
      </c>
      <c r="E98" s="50">
        <v>31.44</v>
      </c>
      <c r="F98" s="51">
        <v>19.44</v>
      </c>
      <c r="G98" s="51">
        <f t="shared" si="2"/>
        <v>611.1936</v>
      </c>
      <c r="H98" s="46" t="s">
        <v>26</v>
      </c>
    </row>
    <row r="99" s="28" customFormat="1" ht="45" customHeight="1" spans="1:8">
      <c r="A99" s="56">
        <v>76</v>
      </c>
      <c r="B99" s="48" t="s">
        <v>46</v>
      </c>
      <c r="C99" s="48" t="s">
        <v>83</v>
      </c>
      <c r="D99" s="49" t="s">
        <v>48</v>
      </c>
      <c r="E99" s="50">
        <v>15.42</v>
      </c>
      <c r="F99" s="51">
        <v>23.76</v>
      </c>
      <c r="G99" s="51">
        <f t="shared" si="2"/>
        <v>366.3792</v>
      </c>
      <c r="H99" s="46" t="s">
        <v>26</v>
      </c>
    </row>
    <row r="100" s="28" customFormat="1" ht="45" customHeight="1" spans="1:8">
      <c r="A100" s="56">
        <v>77</v>
      </c>
      <c r="B100" s="48" t="s">
        <v>75</v>
      </c>
      <c r="C100" s="48" t="s">
        <v>76</v>
      </c>
      <c r="D100" s="49" t="s">
        <v>48</v>
      </c>
      <c r="E100" s="50">
        <v>6.2</v>
      </c>
      <c r="F100" s="51">
        <v>237.6</v>
      </c>
      <c r="G100" s="51">
        <f t="shared" si="2"/>
        <v>1473.12</v>
      </c>
      <c r="H100" s="46" t="s">
        <v>26</v>
      </c>
    </row>
    <row r="101" s="28" customFormat="1" ht="45" customHeight="1" spans="1:8">
      <c r="A101" s="56">
        <v>78</v>
      </c>
      <c r="B101" s="48" t="s">
        <v>75</v>
      </c>
      <c r="C101" s="48" t="s">
        <v>84</v>
      </c>
      <c r="D101" s="49" t="s">
        <v>48</v>
      </c>
      <c r="E101" s="50">
        <v>4.79</v>
      </c>
      <c r="F101" s="51">
        <v>48.6</v>
      </c>
      <c r="G101" s="51">
        <f t="shared" si="2"/>
        <v>232.794</v>
      </c>
      <c r="H101" s="46" t="s">
        <v>26</v>
      </c>
    </row>
    <row r="102" s="28" customFormat="1" ht="45" customHeight="1" spans="1:8">
      <c r="A102" s="56">
        <v>79</v>
      </c>
      <c r="B102" s="48" t="s">
        <v>85</v>
      </c>
      <c r="C102" s="48" t="s">
        <v>150</v>
      </c>
      <c r="D102" s="49" t="s">
        <v>29</v>
      </c>
      <c r="E102" s="50">
        <v>14.1</v>
      </c>
      <c r="F102" s="51">
        <v>59.4</v>
      </c>
      <c r="G102" s="51">
        <f t="shared" si="2"/>
        <v>837.54</v>
      </c>
      <c r="H102" s="46" t="s">
        <v>26</v>
      </c>
    </row>
    <row r="103" s="28" customFormat="1" ht="45" customHeight="1" spans="1:8">
      <c r="A103" s="56">
        <v>80</v>
      </c>
      <c r="B103" s="48" t="s">
        <v>55</v>
      </c>
      <c r="C103" s="48" t="s">
        <v>87</v>
      </c>
      <c r="D103" s="49" t="s">
        <v>48</v>
      </c>
      <c r="E103" s="50">
        <v>9.14</v>
      </c>
      <c r="F103" s="51">
        <v>280.8</v>
      </c>
      <c r="G103" s="51">
        <f t="shared" si="2"/>
        <v>2566.512</v>
      </c>
      <c r="H103" s="46" t="s">
        <v>26</v>
      </c>
    </row>
    <row r="104" s="28" customFormat="1" ht="45" customHeight="1" spans="1:8">
      <c r="A104" s="56">
        <v>81</v>
      </c>
      <c r="B104" s="48" t="s">
        <v>88</v>
      </c>
      <c r="C104" s="48" t="s">
        <v>89</v>
      </c>
      <c r="D104" s="49" t="s">
        <v>48</v>
      </c>
      <c r="E104" s="50">
        <v>10.15</v>
      </c>
      <c r="F104" s="51">
        <v>280.8</v>
      </c>
      <c r="G104" s="51">
        <f t="shared" si="2"/>
        <v>2850.12</v>
      </c>
      <c r="H104" s="46" t="s">
        <v>26</v>
      </c>
    </row>
    <row r="105" s="28" customFormat="1" ht="45" customHeight="1" spans="1:8">
      <c r="A105" s="56">
        <v>82</v>
      </c>
      <c r="B105" s="48" t="s">
        <v>90</v>
      </c>
      <c r="C105" s="48" t="s">
        <v>91</v>
      </c>
      <c r="D105" s="49" t="s">
        <v>29</v>
      </c>
      <c r="E105" s="50">
        <v>78.96</v>
      </c>
      <c r="F105" s="51">
        <v>81</v>
      </c>
      <c r="G105" s="51">
        <f t="shared" si="2"/>
        <v>6395.76</v>
      </c>
      <c r="H105" s="46" t="s">
        <v>26</v>
      </c>
    </row>
    <row r="106" s="28" customFormat="1" ht="45" customHeight="1" spans="1:8">
      <c r="A106" s="56">
        <v>83</v>
      </c>
      <c r="B106" s="48" t="s">
        <v>51</v>
      </c>
      <c r="C106" s="48" t="s">
        <v>92</v>
      </c>
      <c r="D106" s="49" t="s">
        <v>29</v>
      </c>
      <c r="E106" s="50">
        <v>24.98</v>
      </c>
      <c r="F106" s="51">
        <v>21.6</v>
      </c>
      <c r="G106" s="51">
        <f t="shared" si="2"/>
        <v>539.568</v>
      </c>
      <c r="H106" s="46" t="s">
        <v>26</v>
      </c>
    </row>
    <row r="107" s="28" customFormat="1" ht="45" customHeight="1" spans="1:8">
      <c r="A107" s="56">
        <v>84</v>
      </c>
      <c r="B107" s="48" t="s">
        <v>151</v>
      </c>
      <c r="C107" s="48" t="s">
        <v>152</v>
      </c>
      <c r="D107" s="49" t="s">
        <v>29</v>
      </c>
      <c r="E107" s="50">
        <v>27550.14</v>
      </c>
      <c r="F107" s="51">
        <v>17.28</v>
      </c>
      <c r="G107" s="51">
        <f t="shared" si="2"/>
        <v>476066.4192</v>
      </c>
      <c r="H107" s="46" t="s">
        <v>26</v>
      </c>
    </row>
    <row r="108" s="28" customFormat="1" ht="30" customHeight="1" spans="1:8">
      <c r="A108" s="41" t="s">
        <v>153</v>
      </c>
      <c r="B108" s="58" t="s">
        <v>154</v>
      </c>
      <c r="C108" s="58"/>
      <c r="D108" s="59"/>
      <c r="E108" s="60"/>
      <c r="F108" s="61"/>
      <c r="G108" s="45">
        <f>SUM(G109:G109)</f>
        <v>24886.11249</v>
      </c>
      <c r="H108" s="62"/>
    </row>
    <row r="109" s="29" customFormat="1" ht="74" customHeight="1" spans="1:8">
      <c r="A109" s="47">
        <v>1</v>
      </c>
      <c r="B109" s="63" t="s">
        <v>155</v>
      </c>
      <c r="C109" s="64" t="s">
        <v>156</v>
      </c>
      <c r="D109" s="65" t="s">
        <v>157</v>
      </c>
      <c r="E109" s="66">
        <f>G3+G23</f>
        <v>2488611.249</v>
      </c>
      <c r="F109" s="67">
        <v>0.01</v>
      </c>
      <c r="G109" s="68">
        <f>E109*F109</f>
        <v>24886.11249</v>
      </c>
      <c r="H109" s="64" t="s">
        <v>158</v>
      </c>
    </row>
    <row r="110" s="29" customFormat="1" ht="45" customHeight="1" spans="1:8">
      <c r="A110" s="69" t="s">
        <v>159</v>
      </c>
      <c r="B110" s="75" t="s">
        <v>160</v>
      </c>
      <c r="C110" s="71" t="s">
        <v>161</v>
      </c>
      <c r="D110" s="70" t="s">
        <v>157</v>
      </c>
      <c r="E110" s="72"/>
      <c r="F110" s="73"/>
      <c r="G110" s="74">
        <f>G3+G23+G109</f>
        <v>2513497.36149</v>
      </c>
      <c r="H110" s="75"/>
    </row>
    <row r="111" s="28" customFormat="1" ht="31" customHeight="1" spans="1:8">
      <c r="A111" s="41" t="s">
        <v>162</v>
      </c>
      <c r="B111" s="42" t="s">
        <v>163</v>
      </c>
      <c r="C111" s="76" t="s">
        <v>164</v>
      </c>
      <c r="D111" s="77" t="s">
        <v>157</v>
      </c>
      <c r="E111" s="78">
        <f>G3+G23+G108</f>
        <v>2513497.36149</v>
      </c>
      <c r="F111" s="79">
        <v>0.09</v>
      </c>
      <c r="G111" s="45">
        <f>E111*F111</f>
        <v>226214.7625341</v>
      </c>
      <c r="H111" s="62" t="s">
        <v>165</v>
      </c>
    </row>
    <row r="112" s="29" customFormat="1" ht="33" customHeight="1" spans="1:8">
      <c r="A112" s="41" t="s">
        <v>166</v>
      </c>
      <c r="B112" s="80" t="s">
        <v>167</v>
      </c>
      <c r="C112" s="77"/>
      <c r="D112" s="77"/>
      <c r="E112" s="81"/>
      <c r="F112" s="82"/>
      <c r="G112" s="45">
        <f>G110+G111</f>
        <v>2739712.1240241</v>
      </c>
      <c r="H112" s="83"/>
    </row>
    <row r="113" s="30" customFormat="1" ht="95" customHeight="1" spans="1:8">
      <c r="A113" s="84" t="s">
        <v>168</v>
      </c>
      <c r="B113" s="85"/>
      <c r="C113" s="84"/>
      <c r="D113" s="84"/>
      <c r="E113" s="84"/>
      <c r="F113" s="85"/>
      <c r="G113" s="85"/>
      <c r="H113" s="84"/>
    </row>
    <row r="114" s="29" customFormat="1" spans="1:8">
      <c r="A114" s="86"/>
      <c r="B114" s="87"/>
      <c r="C114" s="29"/>
      <c r="D114" s="86"/>
      <c r="E114" s="88"/>
      <c r="F114" s="89"/>
      <c r="G114" s="90"/>
      <c r="H114" s="91"/>
    </row>
    <row r="115" s="29" customFormat="1" hidden="1" spans="1:8">
      <c r="A115" s="86"/>
      <c r="B115" s="87">
        <v>755872.64</v>
      </c>
      <c r="C115" s="29"/>
      <c r="D115" s="86"/>
      <c r="E115" s="88"/>
      <c r="F115" s="89"/>
      <c r="G115" s="90"/>
      <c r="H115" s="91"/>
    </row>
    <row r="116" s="29" customFormat="1" hidden="1" spans="1:8">
      <c r="A116" s="86"/>
      <c r="B116" s="87">
        <v>242979.54</v>
      </c>
      <c r="C116" s="29"/>
      <c r="D116" s="86"/>
      <c r="E116" s="88"/>
      <c r="F116" s="89"/>
      <c r="G116" s="90"/>
      <c r="H116" s="91"/>
    </row>
    <row r="117" s="29" customFormat="1" hidden="1" spans="1:8">
      <c r="A117" s="86"/>
      <c r="B117" s="87">
        <v>54577.53</v>
      </c>
      <c r="C117" s="29"/>
      <c r="D117" s="86"/>
      <c r="E117" s="88"/>
      <c r="F117" s="89"/>
      <c r="G117" s="90"/>
      <c r="H117" s="91"/>
    </row>
    <row r="118" s="29" customFormat="1" hidden="1" spans="1:8">
      <c r="A118" s="86"/>
      <c r="B118" s="87">
        <v>1544058.47</v>
      </c>
      <c r="C118" s="29"/>
      <c r="D118" s="86"/>
      <c r="E118" s="88"/>
      <c r="F118" s="89"/>
      <c r="G118" s="90"/>
      <c r="H118" s="91"/>
    </row>
    <row r="119" s="29" customFormat="1" hidden="1" spans="1:8">
      <c r="A119" s="86"/>
      <c r="B119" s="87">
        <v>307901.79</v>
      </c>
      <c r="C119" s="29"/>
      <c r="D119" s="86"/>
      <c r="E119" s="88"/>
      <c r="F119" s="89"/>
      <c r="G119" s="90"/>
      <c r="H119" s="91"/>
    </row>
    <row r="120" s="29" customFormat="1" hidden="1" spans="1:8">
      <c r="A120" s="86"/>
      <c r="B120" s="87">
        <v>129426.54</v>
      </c>
      <c r="C120" s="29"/>
      <c r="D120" s="86"/>
      <c r="E120" s="88"/>
      <c r="F120" s="89"/>
      <c r="G120" s="90"/>
      <c r="H120" s="91"/>
    </row>
    <row r="121" s="29" customFormat="1" hidden="1" spans="1:8">
      <c r="A121" s="86"/>
      <c r="B121" s="87">
        <v>746584.57</v>
      </c>
      <c r="C121" s="29"/>
      <c r="D121" s="86"/>
      <c r="E121" s="88"/>
      <c r="F121" s="89"/>
      <c r="G121" s="90"/>
      <c r="H121" s="91"/>
    </row>
    <row r="122" s="29" customFormat="1" hidden="1" spans="1:8">
      <c r="A122" s="86"/>
      <c r="B122" s="87">
        <v>242981.78</v>
      </c>
      <c r="C122" s="29"/>
      <c r="D122" s="86"/>
      <c r="E122" s="88"/>
      <c r="F122" s="89"/>
      <c r="G122" s="90"/>
      <c r="H122" s="91"/>
    </row>
    <row r="123" s="29" customFormat="1" hidden="1" spans="1:8">
      <c r="A123" s="86"/>
      <c r="B123" s="87">
        <v>54577.09</v>
      </c>
      <c r="C123" s="29"/>
      <c r="D123" s="86"/>
      <c r="E123" s="88"/>
      <c r="F123" s="89"/>
      <c r="G123" s="90"/>
      <c r="H123" s="91"/>
    </row>
    <row r="124" s="29" customFormat="1" hidden="1" spans="1:8">
      <c r="A124" s="86"/>
      <c r="B124" s="87">
        <v>716139.87</v>
      </c>
      <c r="C124" s="29"/>
      <c r="D124" s="86"/>
      <c r="E124" s="88"/>
      <c r="F124" s="89"/>
      <c r="G124" s="90"/>
      <c r="H124" s="91"/>
    </row>
    <row r="125" s="29" customFormat="1" hidden="1" spans="1:8">
      <c r="A125" s="86"/>
      <c r="B125" s="87">
        <v>106665.12</v>
      </c>
      <c r="C125" s="29"/>
      <c r="D125" s="86"/>
      <c r="E125" s="88"/>
      <c r="F125" s="89"/>
      <c r="G125" s="90"/>
      <c r="H125" s="91"/>
    </row>
    <row r="126" s="29" customFormat="1" hidden="1" spans="1:8">
      <c r="A126" s="86"/>
      <c r="B126" s="87">
        <v>68935.58</v>
      </c>
      <c r="C126" s="29"/>
      <c r="D126" s="86"/>
      <c r="E126" s="88"/>
      <c r="F126" s="89"/>
      <c r="G126" s="90"/>
      <c r="H126" s="91"/>
    </row>
    <row r="127" s="29" customFormat="1" hidden="1" spans="1:8">
      <c r="A127" s="86"/>
      <c r="B127" s="87">
        <v>1567362.1</v>
      </c>
      <c r="C127" s="29"/>
      <c r="D127" s="86"/>
      <c r="E127" s="88"/>
      <c r="F127" s="89"/>
      <c r="G127" s="90"/>
      <c r="H127" s="91"/>
    </row>
    <row r="128" s="29" customFormat="1" hidden="1" spans="1:8">
      <c r="A128" s="86"/>
      <c r="B128" s="87">
        <v>257380.91</v>
      </c>
      <c r="C128" s="29"/>
      <c r="D128" s="86"/>
      <c r="E128" s="88"/>
      <c r="F128" s="89"/>
      <c r="G128" s="90"/>
      <c r="H128" s="91"/>
    </row>
    <row r="129" s="29" customFormat="1" hidden="1" spans="1:8">
      <c r="A129" s="86"/>
      <c r="B129" s="87">
        <v>147391.17</v>
      </c>
      <c r="C129" s="29"/>
      <c r="D129" s="86"/>
      <c r="E129" s="88"/>
      <c r="F129" s="89"/>
      <c r="G129" s="90"/>
      <c r="H129" s="91"/>
    </row>
    <row r="130" s="29" customFormat="1" hidden="1" spans="1:8">
      <c r="A130" s="86"/>
      <c r="B130" s="87">
        <v>68090.54</v>
      </c>
      <c r="C130" s="29"/>
      <c r="D130" s="86"/>
      <c r="E130" s="88"/>
      <c r="F130" s="89"/>
      <c r="G130" s="90"/>
      <c r="H130" s="91"/>
    </row>
    <row r="131" s="29" customFormat="1" hidden="1" spans="1:8">
      <c r="A131" s="86"/>
      <c r="B131" s="87">
        <v>31009</v>
      </c>
      <c r="C131" s="29"/>
      <c r="D131" s="86"/>
      <c r="E131" s="88"/>
      <c r="F131" s="89"/>
      <c r="G131" s="90"/>
      <c r="H131" s="91"/>
    </row>
    <row r="132" s="29" customFormat="1" hidden="1" spans="1:8">
      <c r="A132" s="86"/>
      <c r="B132" s="87">
        <v>5668.15</v>
      </c>
      <c r="C132" s="29"/>
      <c r="D132" s="86"/>
      <c r="E132" s="88"/>
      <c r="F132" s="89"/>
      <c r="G132" s="90"/>
      <c r="H132" s="91"/>
    </row>
    <row r="133" s="29" customFormat="1" hidden="1" spans="1:8">
      <c r="A133" s="86"/>
      <c r="B133" s="87">
        <v>437439.13</v>
      </c>
      <c r="C133" s="29"/>
      <c r="D133" s="86"/>
      <c r="E133" s="88"/>
      <c r="F133" s="89"/>
      <c r="G133" s="90"/>
      <c r="H133" s="91"/>
    </row>
    <row r="134" s="29" customFormat="1" hidden="1" spans="1:8">
      <c r="A134" s="86"/>
      <c r="B134" s="87">
        <v>13516.35</v>
      </c>
      <c r="C134" s="29"/>
      <c r="D134" s="86"/>
      <c r="E134" s="88"/>
      <c r="F134" s="89"/>
      <c r="G134" s="90"/>
      <c r="H134" s="91"/>
    </row>
    <row r="135" s="29" customFormat="1" hidden="1" spans="1:8">
      <c r="A135" s="86"/>
      <c r="B135" s="87">
        <v>26177.4</v>
      </c>
      <c r="C135" s="29"/>
      <c r="D135" s="86"/>
      <c r="E135" s="88"/>
      <c r="F135" s="89"/>
      <c r="G135" s="90"/>
      <c r="H135" s="91"/>
    </row>
    <row r="136" s="29" customFormat="1" hidden="1" spans="1:8">
      <c r="A136" s="86"/>
      <c r="B136" s="87"/>
      <c r="C136" s="29"/>
      <c r="D136" s="86"/>
      <c r="E136" s="88"/>
      <c r="F136" s="89"/>
      <c r="G136" s="90"/>
      <c r="H136" s="91"/>
    </row>
    <row r="137" s="29" customFormat="1" hidden="1" spans="1:8">
      <c r="A137" s="86"/>
      <c r="B137" s="87">
        <f>SUM(B115:B136)</f>
        <v>7524735.27</v>
      </c>
      <c r="C137" s="29">
        <v>4339062.18</v>
      </c>
      <c r="D137" s="86"/>
      <c r="E137" s="88">
        <f>B137*(1-0.0798)</f>
        <v>6924261.395454</v>
      </c>
      <c r="F137" s="89">
        <f>E137-C137</f>
        <v>2585199.215454</v>
      </c>
      <c r="G137" s="90"/>
      <c r="H137" s="91"/>
    </row>
    <row r="138" s="29" customFormat="1" hidden="1" spans="1:8">
      <c r="A138" s="86"/>
      <c r="B138" s="87"/>
      <c r="C138" s="29"/>
      <c r="D138" s="86"/>
      <c r="E138" s="88"/>
      <c r="F138" s="89" t="e">
        <f>F137/E3</f>
        <v>#DIV/0!</v>
      </c>
      <c r="G138" s="90"/>
      <c r="H138" s="91"/>
    </row>
    <row r="139" s="29" customFormat="1" hidden="1" spans="1:8">
      <c r="A139" s="86"/>
      <c r="B139" s="87"/>
      <c r="C139" s="29"/>
      <c r="D139" s="86"/>
      <c r="E139" s="88"/>
      <c r="F139" s="89"/>
      <c r="G139" s="90"/>
      <c r="H139" s="91"/>
    </row>
    <row r="140" s="29" customFormat="1" ht="6" hidden="1" customHeight="1" spans="1:8">
      <c r="A140" s="86"/>
      <c r="B140" s="87"/>
      <c r="C140" s="29"/>
      <c r="D140" s="86"/>
      <c r="E140" s="88"/>
      <c r="F140" s="89"/>
      <c r="G140" s="90"/>
      <c r="H140" s="91"/>
    </row>
    <row r="141" s="29" customFormat="1" ht="24" hidden="1" customHeight="1" spans="1:8">
      <c r="A141" s="86"/>
      <c r="B141" s="87"/>
      <c r="C141" s="29"/>
      <c r="D141" s="86"/>
      <c r="E141" s="88"/>
      <c r="F141" s="89"/>
      <c r="G141" s="90"/>
      <c r="H141" s="91"/>
    </row>
    <row r="142" s="29" customFormat="1" ht="15" customHeight="1" spans="1:8">
      <c r="A142" s="86"/>
      <c r="B142" s="87"/>
      <c r="C142" s="29"/>
      <c r="D142" s="86"/>
      <c r="E142" s="88"/>
      <c r="F142" s="89"/>
      <c r="G142" s="90"/>
      <c r="H142" s="91"/>
    </row>
    <row r="143" s="29" customFormat="1" spans="1:8">
      <c r="A143" s="86"/>
      <c r="B143" s="87"/>
      <c r="C143" s="29"/>
      <c r="D143" s="86"/>
      <c r="E143" s="88"/>
      <c r="F143" s="89"/>
      <c r="G143" s="90"/>
      <c r="H143" s="91"/>
    </row>
    <row r="144" s="29" customFormat="1" spans="1:8">
      <c r="A144" s="86"/>
      <c r="B144" s="87"/>
      <c r="C144" s="29"/>
      <c r="D144" s="86"/>
      <c r="E144" s="88"/>
      <c r="F144" s="89"/>
      <c r="G144" s="90"/>
      <c r="H144" s="91"/>
    </row>
    <row r="145" s="29" customFormat="1" spans="1:8">
      <c r="A145" s="86"/>
      <c r="B145" s="87"/>
      <c r="C145" s="29"/>
      <c r="D145" s="86"/>
      <c r="E145" s="88"/>
      <c r="F145" s="89"/>
      <c r="G145" s="90"/>
      <c r="H145" s="91"/>
    </row>
    <row r="146" s="29" customFormat="1" spans="1:8">
      <c r="A146" s="86"/>
      <c r="B146" s="87"/>
      <c r="C146" s="29"/>
      <c r="D146" s="86"/>
      <c r="E146" s="88"/>
      <c r="F146" s="89"/>
      <c r="G146" s="90"/>
      <c r="H146" s="91"/>
    </row>
    <row r="147" s="29" customFormat="1" spans="1:8">
      <c r="A147" s="86"/>
      <c r="B147" s="87"/>
      <c r="C147" s="29"/>
      <c r="D147" s="86"/>
      <c r="E147" s="88"/>
      <c r="F147" s="89"/>
      <c r="G147" s="90"/>
      <c r="H147" s="91"/>
    </row>
    <row r="148" s="29" customFormat="1" spans="1:8">
      <c r="A148" s="86"/>
      <c r="B148" s="87"/>
      <c r="C148" s="29"/>
      <c r="D148" s="86"/>
      <c r="E148" s="88"/>
      <c r="F148" s="89"/>
      <c r="G148" s="90"/>
      <c r="H148" s="91"/>
    </row>
    <row r="149" s="29" customFormat="1" spans="1:8">
      <c r="A149" s="86"/>
      <c r="B149" s="87"/>
      <c r="C149" s="29"/>
      <c r="D149" s="86"/>
      <c r="E149" s="88"/>
      <c r="F149" s="89"/>
      <c r="G149" s="90"/>
      <c r="H149" s="91"/>
    </row>
    <row r="150" s="29" customFormat="1" spans="1:8">
      <c r="A150" s="86"/>
      <c r="B150" s="87"/>
      <c r="C150" s="29"/>
      <c r="D150" s="86"/>
      <c r="E150" s="88"/>
      <c r="F150" s="89"/>
      <c r="G150" s="90"/>
      <c r="H150" s="91"/>
    </row>
  </sheetData>
  <mergeCells count="3">
    <mergeCell ref="A1:H1"/>
    <mergeCell ref="B112:F112"/>
    <mergeCell ref="A113:H113"/>
  </mergeCells>
  <pageMargins left="0.708661417322835" right="0.708661417322835" top="0.590551181102362" bottom="0.708333333333333" header="0.31496062992126" footer="0.354166666666667"/>
  <pageSetup paperSize="9" orientation="landscape"/>
  <headerFooter>
    <oddFooter>&amp;C第 &amp;P 页，共 &amp;N 页</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1"/>
  <sheetViews>
    <sheetView workbookViewId="0">
      <selection activeCell="K106" sqref="K106"/>
    </sheetView>
  </sheetViews>
  <sheetFormatPr defaultColWidth="9" defaultRowHeight="13.5"/>
  <cols>
    <col min="1" max="1" width="6.25" style="32" customWidth="1"/>
    <col min="2" max="2" width="14.5" style="32" customWidth="1"/>
    <col min="3" max="3" width="31.625" style="33" customWidth="1"/>
    <col min="4" max="4" width="9" style="32"/>
    <col min="5" max="5" width="13" style="32" customWidth="1"/>
    <col min="6" max="6" width="11.875" style="34" customWidth="1"/>
    <col min="7" max="7" width="11.625" style="34" customWidth="1"/>
    <col min="8" max="8" width="28.25" style="26" customWidth="1"/>
    <col min="9" max="9" width="9" style="26"/>
    <col min="10" max="10" width="11.125" style="26"/>
    <col min="11" max="16384" width="9" style="26"/>
  </cols>
  <sheetData>
    <row r="1" s="26" customFormat="1" ht="61" customHeight="1" spans="1:8">
      <c r="A1" s="35" t="s">
        <v>169</v>
      </c>
      <c r="B1" s="35"/>
      <c r="C1" s="35"/>
      <c r="D1" s="35"/>
      <c r="E1" s="35"/>
      <c r="F1" s="35"/>
      <c r="G1" s="35"/>
      <c r="H1" s="35"/>
    </row>
    <row r="2" s="27" customFormat="1" ht="41" customHeight="1" spans="1:8">
      <c r="A2" s="36" t="s">
        <v>13</v>
      </c>
      <c r="B2" s="36" t="s">
        <v>14</v>
      </c>
      <c r="C2" s="36" t="s">
        <v>15</v>
      </c>
      <c r="D2" s="36" t="s">
        <v>16</v>
      </c>
      <c r="E2" s="37" t="s">
        <v>17</v>
      </c>
      <c r="F2" s="38" t="s">
        <v>18</v>
      </c>
      <c r="G2" s="39" t="s">
        <v>19</v>
      </c>
      <c r="H2" s="40" t="s">
        <v>20</v>
      </c>
    </row>
    <row r="3" s="28" customFormat="1" ht="30" customHeight="1" spans="1:8">
      <c r="A3" s="41" t="s">
        <v>21</v>
      </c>
      <c r="B3" s="42" t="s">
        <v>22</v>
      </c>
      <c r="C3" s="43"/>
      <c r="D3" s="41"/>
      <c r="E3" s="44"/>
      <c r="F3" s="45"/>
      <c r="G3" s="45">
        <f>SUM(G4:G22)</f>
        <v>0</v>
      </c>
      <c r="H3" s="46"/>
    </row>
    <row r="4" s="28" customFormat="1" ht="51" customHeight="1" spans="1:8">
      <c r="A4" s="47">
        <v>1</v>
      </c>
      <c r="B4" s="48" t="s">
        <v>23</v>
      </c>
      <c r="C4" s="48" t="s">
        <v>24</v>
      </c>
      <c r="D4" s="49" t="s">
        <v>25</v>
      </c>
      <c r="E4" s="50">
        <v>485.37</v>
      </c>
      <c r="F4" s="51">
        <v>0</v>
      </c>
      <c r="G4" s="51">
        <f>E4*F4</f>
        <v>0</v>
      </c>
      <c r="H4" s="46" t="s">
        <v>26</v>
      </c>
    </row>
    <row r="5" s="28" customFormat="1" ht="51" customHeight="1" spans="1:8">
      <c r="A5" s="47">
        <v>2</v>
      </c>
      <c r="B5" s="48" t="s">
        <v>27</v>
      </c>
      <c r="C5" s="48" t="s">
        <v>28</v>
      </c>
      <c r="D5" s="49" t="s">
        <v>29</v>
      </c>
      <c r="E5" s="50">
        <v>13.98</v>
      </c>
      <c r="F5" s="51">
        <v>0</v>
      </c>
      <c r="G5" s="51">
        <f>E5*F5</f>
        <v>0</v>
      </c>
      <c r="H5" s="46" t="s">
        <v>26</v>
      </c>
    </row>
    <row r="6" s="28" customFormat="1" ht="51" customHeight="1" spans="1:8">
      <c r="A6" s="47">
        <v>3</v>
      </c>
      <c r="B6" s="48" t="s">
        <v>30</v>
      </c>
      <c r="C6" s="48" t="s">
        <v>31</v>
      </c>
      <c r="D6" s="49" t="s">
        <v>32</v>
      </c>
      <c r="E6" s="50">
        <v>121</v>
      </c>
      <c r="F6" s="51">
        <v>0</v>
      </c>
      <c r="G6" s="51">
        <f t="shared" ref="G4:G22" si="0">E6*F6</f>
        <v>0</v>
      </c>
      <c r="H6" s="46" t="s">
        <v>26</v>
      </c>
    </row>
    <row r="7" s="28" customFormat="1" ht="51" customHeight="1" spans="1:8">
      <c r="A7" s="47">
        <v>4</v>
      </c>
      <c r="B7" s="48" t="s">
        <v>33</v>
      </c>
      <c r="C7" s="48" t="s">
        <v>34</v>
      </c>
      <c r="D7" s="49" t="s">
        <v>29</v>
      </c>
      <c r="E7" s="50">
        <v>485.37</v>
      </c>
      <c r="F7" s="51">
        <v>0</v>
      </c>
      <c r="G7" s="51">
        <f t="shared" si="0"/>
        <v>0</v>
      </c>
      <c r="H7" s="46" t="s">
        <v>26</v>
      </c>
    </row>
    <row r="8" s="28" customFormat="1" ht="51" customHeight="1" spans="1:8">
      <c r="A8" s="47">
        <v>5</v>
      </c>
      <c r="B8" s="48" t="s">
        <v>35</v>
      </c>
      <c r="C8" s="48" t="s">
        <v>36</v>
      </c>
      <c r="D8" s="49" t="s">
        <v>37</v>
      </c>
      <c r="E8" s="50">
        <v>325</v>
      </c>
      <c r="F8" s="51">
        <v>0</v>
      </c>
      <c r="G8" s="51">
        <f t="shared" si="0"/>
        <v>0</v>
      </c>
      <c r="H8" s="46" t="s">
        <v>26</v>
      </c>
    </row>
    <row r="9" s="28" customFormat="1" ht="51" customHeight="1" spans="1:8">
      <c r="A9" s="47">
        <v>6</v>
      </c>
      <c r="B9" s="48" t="s">
        <v>38</v>
      </c>
      <c r="C9" s="48" t="s">
        <v>39</v>
      </c>
      <c r="D9" s="49" t="s">
        <v>29</v>
      </c>
      <c r="E9" s="50">
        <v>114.8</v>
      </c>
      <c r="F9" s="51">
        <v>0</v>
      </c>
      <c r="G9" s="51">
        <f t="shared" si="0"/>
        <v>0</v>
      </c>
      <c r="H9" s="46" t="s">
        <v>26</v>
      </c>
    </row>
    <row r="10" s="28" customFormat="1" ht="51" customHeight="1" spans="1:8">
      <c r="A10" s="47">
        <v>7</v>
      </c>
      <c r="B10" s="48" t="s">
        <v>40</v>
      </c>
      <c r="C10" s="48" t="s">
        <v>41</v>
      </c>
      <c r="D10" s="49" t="s">
        <v>29</v>
      </c>
      <c r="E10" s="50">
        <v>6706.28</v>
      </c>
      <c r="F10" s="51">
        <v>0</v>
      </c>
      <c r="G10" s="51">
        <f t="shared" si="0"/>
        <v>0</v>
      </c>
      <c r="H10" s="46" t="s">
        <v>26</v>
      </c>
    </row>
    <row r="11" s="28" customFormat="1" ht="51" customHeight="1" spans="1:8">
      <c r="A11" s="47">
        <v>8</v>
      </c>
      <c r="B11" s="52" t="s">
        <v>42</v>
      </c>
      <c r="C11" s="48" t="s">
        <v>43</v>
      </c>
      <c r="D11" s="49" t="s">
        <v>29</v>
      </c>
      <c r="E11" s="50">
        <v>22354.26</v>
      </c>
      <c r="F11" s="51">
        <v>0</v>
      </c>
      <c r="G11" s="51">
        <f t="shared" si="0"/>
        <v>0</v>
      </c>
      <c r="H11" s="46" t="s">
        <v>26</v>
      </c>
    </row>
    <row r="12" s="28" customFormat="1" ht="51" customHeight="1" spans="1:8">
      <c r="A12" s="47">
        <v>9</v>
      </c>
      <c r="B12" s="48" t="s">
        <v>44</v>
      </c>
      <c r="C12" s="48" t="s">
        <v>45</v>
      </c>
      <c r="D12" s="49" t="s">
        <v>29</v>
      </c>
      <c r="E12" s="50">
        <v>15647.98</v>
      </c>
      <c r="F12" s="51">
        <v>0</v>
      </c>
      <c r="G12" s="51">
        <f t="shared" si="0"/>
        <v>0</v>
      </c>
      <c r="H12" s="46" t="s">
        <v>26</v>
      </c>
    </row>
    <row r="13" s="28" customFormat="1" ht="51" customHeight="1" spans="1:8">
      <c r="A13" s="47">
        <v>10</v>
      </c>
      <c r="B13" s="48" t="s">
        <v>46</v>
      </c>
      <c r="C13" s="48" t="s">
        <v>47</v>
      </c>
      <c r="D13" s="49" t="s">
        <v>48</v>
      </c>
      <c r="E13" s="50">
        <v>559.67</v>
      </c>
      <c r="F13" s="51">
        <v>0</v>
      </c>
      <c r="G13" s="51">
        <f t="shared" si="0"/>
        <v>0</v>
      </c>
      <c r="H13" s="46" t="s">
        <v>26</v>
      </c>
    </row>
    <row r="14" s="28" customFormat="1" ht="51" customHeight="1" spans="1:8">
      <c r="A14" s="47">
        <v>11</v>
      </c>
      <c r="B14" s="48" t="s">
        <v>49</v>
      </c>
      <c r="C14" s="48" t="s">
        <v>50</v>
      </c>
      <c r="D14" s="49" t="s">
        <v>29</v>
      </c>
      <c r="E14" s="50">
        <v>114.8</v>
      </c>
      <c r="F14" s="51">
        <v>0</v>
      </c>
      <c r="G14" s="51">
        <f t="shared" si="0"/>
        <v>0</v>
      </c>
      <c r="H14" s="46" t="s">
        <v>26</v>
      </c>
    </row>
    <row r="15" s="28" customFormat="1" ht="51" customHeight="1" spans="1:8">
      <c r="A15" s="47">
        <v>12</v>
      </c>
      <c r="B15" s="48" t="s">
        <v>51</v>
      </c>
      <c r="C15" s="48" t="s">
        <v>52</v>
      </c>
      <c r="D15" s="49" t="s">
        <v>29</v>
      </c>
      <c r="E15" s="50">
        <v>6706.28</v>
      </c>
      <c r="F15" s="51">
        <v>0</v>
      </c>
      <c r="G15" s="51">
        <f t="shared" si="0"/>
        <v>0</v>
      </c>
      <c r="H15" s="46" t="s">
        <v>26</v>
      </c>
    </row>
    <row r="16" s="28" customFormat="1" ht="51" customHeight="1" spans="1:8">
      <c r="A16" s="47">
        <v>13</v>
      </c>
      <c r="B16" s="48" t="s">
        <v>53</v>
      </c>
      <c r="C16" s="48" t="s">
        <v>54</v>
      </c>
      <c r="D16" s="49" t="s">
        <v>29</v>
      </c>
      <c r="E16" s="50">
        <v>2161.38</v>
      </c>
      <c r="F16" s="51">
        <v>0</v>
      </c>
      <c r="G16" s="51">
        <f t="shared" si="0"/>
        <v>0</v>
      </c>
      <c r="H16" s="46" t="s">
        <v>26</v>
      </c>
    </row>
    <row r="17" s="28" customFormat="1" ht="51" customHeight="1" spans="1:8">
      <c r="A17" s="47">
        <v>14</v>
      </c>
      <c r="B17" s="48" t="s">
        <v>55</v>
      </c>
      <c r="C17" s="48" t="s">
        <v>56</v>
      </c>
      <c r="D17" s="49" t="s">
        <v>48</v>
      </c>
      <c r="E17" s="50">
        <v>15.11</v>
      </c>
      <c r="F17" s="51">
        <v>0</v>
      </c>
      <c r="G17" s="51">
        <f t="shared" si="0"/>
        <v>0</v>
      </c>
      <c r="H17" s="46" t="s">
        <v>26</v>
      </c>
    </row>
    <row r="18" s="28" customFormat="1" ht="51" customHeight="1" spans="1:8">
      <c r="A18" s="47">
        <v>15</v>
      </c>
      <c r="B18" s="48" t="s">
        <v>57</v>
      </c>
      <c r="C18" s="48" t="s">
        <v>58</v>
      </c>
      <c r="D18" s="49" t="s">
        <v>48</v>
      </c>
      <c r="E18" s="50">
        <v>20.15</v>
      </c>
      <c r="F18" s="51">
        <v>0</v>
      </c>
      <c r="G18" s="51">
        <f t="shared" si="0"/>
        <v>0</v>
      </c>
      <c r="H18" s="46" t="s">
        <v>26</v>
      </c>
    </row>
    <row r="19" s="28" customFormat="1" ht="51" customHeight="1" spans="1:8">
      <c r="A19" s="47">
        <v>16</v>
      </c>
      <c r="B19" s="48" t="s">
        <v>59</v>
      </c>
      <c r="C19" s="48" t="s">
        <v>60</v>
      </c>
      <c r="D19" s="49" t="s">
        <v>29</v>
      </c>
      <c r="E19" s="50">
        <v>302.18</v>
      </c>
      <c r="F19" s="51">
        <v>0</v>
      </c>
      <c r="G19" s="51">
        <f t="shared" si="0"/>
        <v>0</v>
      </c>
      <c r="H19" s="46" t="s">
        <v>26</v>
      </c>
    </row>
    <row r="20" s="28" customFormat="1" ht="51" customHeight="1" spans="1:8">
      <c r="A20" s="47">
        <v>17</v>
      </c>
      <c r="B20" s="52" t="s">
        <v>42</v>
      </c>
      <c r="C20" s="48" t="s">
        <v>61</v>
      </c>
      <c r="D20" s="49" t="s">
        <v>29</v>
      </c>
      <c r="E20" s="50">
        <v>1640.61</v>
      </c>
      <c r="F20" s="51">
        <v>0</v>
      </c>
      <c r="G20" s="51">
        <f t="shared" si="0"/>
        <v>0</v>
      </c>
      <c r="H20" s="46" t="s">
        <v>26</v>
      </c>
    </row>
    <row r="21" s="28" customFormat="1" ht="51" customHeight="1" spans="1:8">
      <c r="A21" s="47">
        <v>18</v>
      </c>
      <c r="B21" s="48" t="s">
        <v>62</v>
      </c>
      <c r="C21" s="48" t="s">
        <v>63</v>
      </c>
      <c r="D21" s="49" t="s">
        <v>29</v>
      </c>
      <c r="E21" s="50">
        <v>277.2</v>
      </c>
      <c r="F21" s="51">
        <v>0</v>
      </c>
      <c r="G21" s="51">
        <f t="shared" si="0"/>
        <v>0</v>
      </c>
      <c r="H21" s="46" t="s">
        <v>26</v>
      </c>
    </row>
    <row r="22" s="28" customFormat="1" ht="51" customHeight="1" spans="1:8">
      <c r="A22" s="47">
        <v>19</v>
      </c>
      <c r="B22" s="48" t="s">
        <v>64</v>
      </c>
      <c r="C22" s="48" t="s">
        <v>65</v>
      </c>
      <c r="D22" s="49" t="s">
        <v>29</v>
      </c>
      <c r="E22" s="50">
        <v>13.98</v>
      </c>
      <c r="F22" s="51">
        <v>0</v>
      </c>
      <c r="G22" s="51">
        <f t="shared" si="0"/>
        <v>0</v>
      </c>
      <c r="H22" s="46" t="s">
        <v>26</v>
      </c>
    </row>
    <row r="23" s="28" customFormat="1" ht="33" customHeight="1" spans="1:8">
      <c r="A23" s="41" t="s">
        <v>66</v>
      </c>
      <c r="B23" s="42" t="s">
        <v>67</v>
      </c>
      <c r="C23" s="53"/>
      <c r="D23" s="54"/>
      <c r="E23" s="55"/>
      <c r="F23" s="51"/>
      <c r="G23" s="45">
        <f>SUM(G24:G107)</f>
        <v>0</v>
      </c>
      <c r="H23" s="46"/>
    </row>
    <row r="24" s="28" customFormat="1" ht="45" customHeight="1" spans="1:8">
      <c r="A24" s="56">
        <v>1</v>
      </c>
      <c r="B24" s="48" t="s">
        <v>68</v>
      </c>
      <c r="C24" s="48" t="s">
        <v>69</v>
      </c>
      <c r="D24" s="49" t="s">
        <v>29</v>
      </c>
      <c r="E24" s="50">
        <v>1202.47</v>
      </c>
      <c r="F24" s="51">
        <v>0</v>
      </c>
      <c r="G24" s="51">
        <f t="shared" ref="G24:G87" si="1">E24*F24</f>
        <v>0</v>
      </c>
      <c r="H24" s="46" t="s">
        <v>26</v>
      </c>
    </row>
    <row r="25" s="28" customFormat="1" ht="45" customHeight="1" spans="1:8">
      <c r="A25" s="56">
        <v>2</v>
      </c>
      <c r="B25" s="48" t="s">
        <v>70</v>
      </c>
      <c r="C25" s="48" t="s">
        <v>71</v>
      </c>
      <c r="D25" s="49" t="s">
        <v>29</v>
      </c>
      <c r="E25" s="50">
        <v>48.92</v>
      </c>
      <c r="F25" s="51">
        <v>0</v>
      </c>
      <c r="G25" s="51">
        <f t="shared" si="1"/>
        <v>0</v>
      </c>
      <c r="H25" s="46" t="s">
        <v>26</v>
      </c>
    </row>
    <row r="26" s="28" customFormat="1" ht="45" customHeight="1" spans="1:8">
      <c r="A26" s="56">
        <v>3</v>
      </c>
      <c r="B26" s="48" t="s">
        <v>70</v>
      </c>
      <c r="C26" s="48" t="s">
        <v>72</v>
      </c>
      <c r="D26" s="49" t="s">
        <v>29</v>
      </c>
      <c r="E26" s="50">
        <v>19.68</v>
      </c>
      <c r="F26" s="51">
        <v>0</v>
      </c>
      <c r="G26" s="51">
        <f t="shared" si="1"/>
        <v>0</v>
      </c>
      <c r="H26" s="46" t="s">
        <v>26</v>
      </c>
    </row>
    <row r="27" s="28" customFormat="1" ht="45" customHeight="1" spans="1:8">
      <c r="A27" s="56">
        <v>4</v>
      </c>
      <c r="B27" s="48" t="s">
        <v>73</v>
      </c>
      <c r="C27" s="48" t="s">
        <v>74</v>
      </c>
      <c r="D27" s="49" t="s">
        <v>29</v>
      </c>
      <c r="E27" s="50">
        <v>174.73</v>
      </c>
      <c r="F27" s="51">
        <v>0</v>
      </c>
      <c r="G27" s="51">
        <f t="shared" si="1"/>
        <v>0</v>
      </c>
      <c r="H27" s="46" t="s">
        <v>26</v>
      </c>
    </row>
    <row r="28" s="28" customFormat="1" ht="45" customHeight="1" spans="1:8">
      <c r="A28" s="56">
        <v>5</v>
      </c>
      <c r="B28" s="48" t="s">
        <v>75</v>
      </c>
      <c r="C28" s="48" t="s">
        <v>76</v>
      </c>
      <c r="D28" s="49" t="s">
        <v>48</v>
      </c>
      <c r="E28" s="50">
        <v>17.47</v>
      </c>
      <c r="F28" s="51">
        <v>0</v>
      </c>
      <c r="G28" s="51">
        <f t="shared" si="1"/>
        <v>0</v>
      </c>
      <c r="H28" s="46" t="s">
        <v>26</v>
      </c>
    </row>
    <row r="29" s="28" customFormat="1" ht="45" customHeight="1" spans="1:8">
      <c r="A29" s="56">
        <v>6</v>
      </c>
      <c r="B29" s="48" t="s">
        <v>77</v>
      </c>
      <c r="C29" s="48" t="s">
        <v>78</v>
      </c>
      <c r="D29" s="49" t="s">
        <v>29</v>
      </c>
      <c r="E29" s="50">
        <v>174.73</v>
      </c>
      <c r="F29" s="51">
        <v>0</v>
      </c>
      <c r="G29" s="51">
        <f t="shared" si="1"/>
        <v>0</v>
      </c>
      <c r="H29" s="46" t="s">
        <v>26</v>
      </c>
    </row>
    <row r="30" s="28" customFormat="1" ht="45" customHeight="1" spans="1:8">
      <c r="A30" s="56">
        <v>7</v>
      </c>
      <c r="B30" s="48" t="s">
        <v>79</v>
      </c>
      <c r="C30" s="48" t="s">
        <v>80</v>
      </c>
      <c r="D30" s="49" t="s">
        <v>48</v>
      </c>
      <c r="E30" s="50">
        <v>16.31</v>
      </c>
      <c r="F30" s="51">
        <v>0</v>
      </c>
      <c r="G30" s="51">
        <f t="shared" si="1"/>
        <v>0</v>
      </c>
      <c r="H30" s="46" t="s">
        <v>26</v>
      </c>
    </row>
    <row r="31" s="28" customFormat="1" ht="45" customHeight="1" spans="1:8">
      <c r="A31" s="56">
        <v>8</v>
      </c>
      <c r="B31" s="48" t="s">
        <v>81</v>
      </c>
      <c r="C31" s="48" t="s">
        <v>82</v>
      </c>
      <c r="D31" s="49" t="s">
        <v>48</v>
      </c>
      <c r="E31" s="50">
        <v>9.95</v>
      </c>
      <c r="F31" s="51">
        <v>0</v>
      </c>
      <c r="G31" s="51">
        <f t="shared" si="1"/>
        <v>0</v>
      </c>
      <c r="H31" s="46" t="s">
        <v>26</v>
      </c>
    </row>
    <row r="32" s="28" customFormat="1" ht="45" customHeight="1" spans="1:8">
      <c r="A32" s="56">
        <v>9</v>
      </c>
      <c r="B32" s="48" t="s">
        <v>46</v>
      </c>
      <c r="C32" s="48" t="s">
        <v>83</v>
      </c>
      <c r="D32" s="49" t="s">
        <v>48</v>
      </c>
      <c r="E32" s="50">
        <v>4.87</v>
      </c>
      <c r="F32" s="51">
        <v>0</v>
      </c>
      <c r="G32" s="51">
        <f t="shared" si="1"/>
        <v>0</v>
      </c>
      <c r="H32" s="46" t="s">
        <v>26</v>
      </c>
    </row>
    <row r="33" s="28" customFormat="1" ht="45" customHeight="1" spans="1:8">
      <c r="A33" s="56">
        <v>10</v>
      </c>
      <c r="B33" s="48" t="s">
        <v>75</v>
      </c>
      <c r="C33" s="48" t="s">
        <v>76</v>
      </c>
      <c r="D33" s="49" t="s">
        <v>48</v>
      </c>
      <c r="E33" s="50">
        <v>1.96</v>
      </c>
      <c r="F33" s="51">
        <v>0</v>
      </c>
      <c r="G33" s="51">
        <f t="shared" si="1"/>
        <v>0</v>
      </c>
      <c r="H33" s="46" t="s">
        <v>26</v>
      </c>
    </row>
    <row r="34" s="28" customFormat="1" ht="45" customHeight="1" spans="1:8">
      <c r="A34" s="56">
        <v>11</v>
      </c>
      <c r="B34" s="48" t="s">
        <v>75</v>
      </c>
      <c r="C34" s="48" t="s">
        <v>84</v>
      </c>
      <c r="D34" s="49" t="s">
        <v>48</v>
      </c>
      <c r="E34" s="50">
        <v>1.52</v>
      </c>
      <c r="F34" s="51">
        <v>0</v>
      </c>
      <c r="G34" s="51">
        <f t="shared" si="1"/>
        <v>0</v>
      </c>
      <c r="H34" s="46" t="s">
        <v>26</v>
      </c>
    </row>
    <row r="35" s="28" customFormat="1" ht="45" customHeight="1" spans="1:8">
      <c r="A35" s="56">
        <v>12</v>
      </c>
      <c r="B35" s="48" t="s">
        <v>85</v>
      </c>
      <c r="C35" s="48" t="s">
        <v>86</v>
      </c>
      <c r="D35" s="49" t="s">
        <v>29</v>
      </c>
      <c r="E35" s="50">
        <v>4.46</v>
      </c>
      <c r="F35" s="51">
        <v>0</v>
      </c>
      <c r="G35" s="51">
        <f t="shared" si="1"/>
        <v>0</v>
      </c>
      <c r="H35" s="46" t="s">
        <v>26</v>
      </c>
    </row>
    <row r="36" s="28" customFormat="1" ht="45" customHeight="1" spans="1:8">
      <c r="A36" s="56">
        <v>13</v>
      </c>
      <c r="B36" s="48" t="s">
        <v>55</v>
      </c>
      <c r="C36" s="48" t="s">
        <v>87</v>
      </c>
      <c r="D36" s="49" t="s">
        <v>48</v>
      </c>
      <c r="E36" s="50">
        <v>2.89</v>
      </c>
      <c r="F36" s="51">
        <v>0</v>
      </c>
      <c r="G36" s="51">
        <f t="shared" si="1"/>
        <v>0</v>
      </c>
      <c r="H36" s="46" t="s">
        <v>26</v>
      </c>
    </row>
    <row r="37" s="28" customFormat="1" ht="45" customHeight="1" spans="1:8">
      <c r="A37" s="56">
        <v>14</v>
      </c>
      <c r="B37" s="48" t="s">
        <v>88</v>
      </c>
      <c r="C37" s="48" t="s">
        <v>89</v>
      </c>
      <c r="D37" s="49" t="s">
        <v>48</v>
      </c>
      <c r="E37" s="50">
        <v>3.21</v>
      </c>
      <c r="F37" s="51">
        <v>0</v>
      </c>
      <c r="G37" s="51">
        <f t="shared" si="1"/>
        <v>0</v>
      </c>
      <c r="H37" s="46" t="s">
        <v>26</v>
      </c>
    </row>
    <row r="38" s="28" customFormat="1" ht="45" customHeight="1" spans="1:8">
      <c r="A38" s="56">
        <v>15</v>
      </c>
      <c r="B38" s="48" t="s">
        <v>90</v>
      </c>
      <c r="C38" s="48" t="s">
        <v>91</v>
      </c>
      <c r="D38" s="49" t="s">
        <v>29</v>
      </c>
      <c r="E38" s="50">
        <v>7.14</v>
      </c>
      <c r="F38" s="51">
        <v>0</v>
      </c>
      <c r="G38" s="51">
        <f t="shared" si="1"/>
        <v>0</v>
      </c>
      <c r="H38" s="46" t="s">
        <v>26</v>
      </c>
    </row>
    <row r="39" s="28" customFormat="1" ht="45" customHeight="1" spans="1:8">
      <c r="A39" s="56">
        <v>16</v>
      </c>
      <c r="B39" s="48" t="s">
        <v>51</v>
      </c>
      <c r="C39" s="48" t="s">
        <v>92</v>
      </c>
      <c r="D39" s="49" t="s">
        <v>29</v>
      </c>
      <c r="E39" s="50">
        <v>35.68</v>
      </c>
      <c r="F39" s="51">
        <v>0</v>
      </c>
      <c r="G39" s="51">
        <f t="shared" si="1"/>
        <v>0</v>
      </c>
      <c r="H39" s="46" t="s">
        <v>26</v>
      </c>
    </row>
    <row r="40" s="28" customFormat="1" ht="45" customHeight="1" spans="1:8">
      <c r="A40" s="56">
        <v>17</v>
      </c>
      <c r="B40" s="48" t="s">
        <v>93</v>
      </c>
      <c r="C40" s="48" t="s">
        <v>94</v>
      </c>
      <c r="D40" s="49" t="s">
        <v>95</v>
      </c>
      <c r="E40" s="50">
        <v>21</v>
      </c>
      <c r="F40" s="51">
        <v>0</v>
      </c>
      <c r="G40" s="51">
        <f t="shared" si="1"/>
        <v>0</v>
      </c>
      <c r="H40" s="46" t="s">
        <v>26</v>
      </c>
    </row>
    <row r="41" s="28" customFormat="1" ht="45" customHeight="1" spans="1:8">
      <c r="A41" s="56">
        <v>18</v>
      </c>
      <c r="B41" s="48" t="s">
        <v>96</v>
      </c>
      <c r="C41" s="48" t="s">
        <v>97</v>
      </c>
      <c r="D41" s="49" t="s">
        <v>29</v>
      </c>
      <c r="E41" s="50">
        <v>48.92</v>
      </c>
      <c r="F41" s="51">
        <v>0</v>
      </c>
      <c r="G41" s="51">
        <f t="shared" si="1"/>
        <v>0</v>
      </c>
      <c r="H41" s="46" t="s">
        <v>26</v>
      </c>
    </row>
    <row r="42" s="28" customFormat="1" ht="45" customHeight="1" spans="1:8">
      <c r="A42" s="56">
        <v>19</v>
      </c>
      <c r="B42" s="48" t="s">
        <v>98</v>
      </c>
      <c r="C42" s="48" t="s">
        <v>99</v>
      </c>
      <c r="D42" s="49" t="s">
        <v>100</v>
      </c>
      <c r="E42" s="50">
        <v>1.015</v>
      </c>
      <c r="F42" s="51">
        <v>0</v>
      </c>
      <c r="G42" s="51">
        <f t="shared" si="1"/>
        <v>0</v>
      </c>
      <c r="H42" s="46" t="s">
        <v>26</v>
      </c>
    </row>
    <row r="43" s="28" customFormat="1" ht="45" customHeight="1" spans="1:8">
      <c r="A43" s="56">
        <v>20</v>
      </c>
      <c r="B43" s="48" t="s">
        <v>98</v>
      </c>
      <c r="C43" s="48" t="s">
        <v>101</v>
      </c>
      <c r="D43" s="49" t="s">
        <v>100</v>
      </c>
      <c r="E43" s="50">
        <v>0.864</v>
      </c>
      <c r="F43" s="51">
        <v>0</v>
      </c>
      <c r="G43" s="51">
        <f t="shared" si="1"/>
        <v>0</v>
      </c>
      <c r="H43" s="46" t="s">
        <v>26</v>
      </c>
    </row>
    <row r="44" s="28" customFormat="1" ht="45" customHeight="1" spans="1:8">
      <c r="A44" s="56">
        <v>21</v>
      </c>
      <c r="B44" s="48" t="s">
        <v>102</v>
      </c>
      <c r="C44" s="48" t="s">
        <v>103</v>
      </c>
      <c r="D44" s="49" t="s">
        <v>29</v>
      </c>
      <c r="E44" s="50">
        <v>137.2</v>
      </c>
      <c r="F44" s="51">
        <v>0</v>
      </c>
      <c r="G44" s="51">
        <f t="shared" si="1"/>
        <v>0</v>
      </c>
      <c r="H44" s="46" t="s">
        <v>26</v>
      </c>
    </row>
    <row r="45" s="28" customFormat="1" ht="45" customHeight="1" spans="1:8">
      <c r="A45" s="56">
        <v>22</v>
      </c>
      <c r="B45" s="48" t="s">
        <v>104</v>
      </c>
      <c r="C45" s="48" t="s">
        <v>105</v>
      </c>
      <c r="D45" s="49" t="s">
        <v>48</v>
      </c>
      <c r="E45" s="50">
        <v>3.09</v>
      </c>
      <c r="F45" s="51">
        <v>0</v>
      </c>
      <c r="G45" s="51">
        <f t="shared" si="1"/>
        <v>0</v>
      </c>
      <c r="H45" s="46" t="s">
        <v>26</v>
      </c>
    </row>
    <row r="46" s="28" customFormat="1" ht="45" customHeight="1" spans="1:8">
      <c r="A46" s="56">
        <v>23</v>
      </c>
      <c r="B46" s="48" t="s">
        <v>106</v>
      </c>
      <c r="C46" s="48" t="s">
        <v>107</v>
      </c>
      <c r="D46" s="49" t="s">
        <v>29</v>
      </c>
      <c r="E46" s="50">
        <v>127.45</v>
      </c>
      <c r="F46" s="51">
        <v>0</v>
      </c>
      <c r="G46" s="51">
        <f t="shared" si="1"/>
        <v>0</v>
      </c>
      <c r="H46" s="46" t="s">
        <v>26</v>
      </c>
    </row>
    <row r="47" s="28" customFormat="1" ht="45" customHeight="1" spans="1:8">
      <c r="A47" s="56">
        <v>24</v>
      </c>
      <c r="B47" s="48" t="s">
        <v>108</v>
      </c>
      <c r="C47" s="48" t="s">
        <v>109</v>
      </c>
      <c r="D47" s="49" t="s">
        <v>110</v>
      </c>
      <c r="E47" s="50">
        <v>43</v>
      </c>
      <c r="F47" s="51">
        <v>0</v>
      </c>
      <c r="G47" s="51">
        <f t="shared" si="1"/>
        <v>0</v>
      </c>
      <c r="H47" s="46" t="s">
        <v>26</v>
      </c>
    </row>
    <row r="48" s="28" customFormat="1" ht="45" customHeight="1" spans="1:8">
      <c r="A48" s="56">
        <v>25</v>
      </c>
      <c r="B48" s="48" t="s">
        <v>111</v>
      </c>
      <c r="C48" s="48" t="s">
        <v>112</v>
      </c>
      <c r="D48" s="49" t="s">
        <v>48</v>
      </c>
      <c r="E48" s="50">
        <v>17.18</v>
      </c>
      <c r="F48" s="51">
        <v>0</v>
      </c>
      <c r="G48" s="51">
        <f t="shared" si="1"/>
        <v>0</v>
      </c>
      <c r="H48" s="46" t="s">
        <v>26</v>
      </c>
    </row>
    <row r="49" s="28" customFormat="1" ht="45" customHeight="1" spans="1:8">
      <c r="A49" s="56">
        <v>26</v>
      </c>
      <c r="B49" s="48" t="s">
        <v>55</v>
      </c>
      <c r="C49" s="48" t="s">
        <v>113</v>
      </c>
      <c r="D49" s="49" t="s">
        <v>48</v>
      </c>
      <c r="E49" s="50">
        <v>17.64</v>
      </c>
      <c r="F49" s="51">
        <v>0</v>
      </c>
      <c r="G49" s="51">
        <f t="shared" si="1"/>
        <v>0</v>
      </c>
      <c r="H49" s="46" t="s">
        <v>26</v>
      </c>
    </row>
    <row r="50" s="28" customFormat="1" ht="45" customHeight="1" spans="1:8">
      <c r="A50" s="56">
        <v>27</v>
      </c>
      <c r="B50" s="48" t="s">
        <v>90</v>
      </c>
      <c r="C50" s="48" t="s">
        <v>114</v>
      </c>
      <c r="D50" s="49" t="s">
        <v>29</v>
      </c>
      <c r="E50" s="50">
        <v>141.09</v>
      </c>
      <c r="F50" s="51">
        <v>0</v>
      </c>
      <c r="G50" s="51">
        <f t="shared" si="1"/>
        <v>0</v>
      </c>
      <c r="H50" s="46" t="s">
        <v>26</v>
      </c>
    </row>
    <row r="51" s="28" customFormat="1" ht="45" customHeight="1" spans="1:8">
      <c r="A51" s="56">
        <v>28</v>
      </c>
      <c r="B51" s="48" t="s">
        <v>115</v>
      </c>
      <c r="C51" s="48" t="s">
        <v>116</v>
      </c>
      <c r="D51" s="49" t="s">
        <v>29</v>
      </c>
      <c r="E51" s="50">
        <v>82.3</v>
      </c>
      <c r="F51" s="51">
        <v>0</v>
      </c>
      <c r="G51" s="51">
        <f t="shared" si="1"/>
        <v>0</v>
      </c>
      <c r="H51" s="46" t="s">
        <v>26</v>
      </c>
    </row>
    <row r="52" s="28" customFormat="1" ht="45" customHeight="1" spans="1:8">
      <c r="A52" s="56">
        <v>29</v>
      </c>
      <c r="B52" s="48" t="s">
        <v>79</v>
      </c>
      <c r="C52" s="48" t="s">
        <v>117</v>
      </c>
      <c r="D52" s="49" t="s">
        <v>48</v>
      </c>
      <c r="E52" s="50">
        <v>5.11</v>
      </c>
      <c r="F52" s="51">
        <v>0</v>
      </c>
      <c r="G52" s="51">
        <f t="shared" si="1"/>
        <v>0</v>
      </c>
      <c r="H52" s="46" t="s">
        <v>26</v>
      </c>
    </row>
    <row r="53" s="28" customFormat="1" ht="45" customHeight="1" spans="1:8">
      <c r="A53" s="56">
        <v>30</v>
      </c>
      <c r="B53" s="48" t="s">
        <v>81</v>
      </c>
      <c r="C53" s="48" t="s">
        <v>82</v>
      </c>
      <c r="D53" s="49" t="s">
        <v>48</v>
      </c>
      <c r="E53" s="50">
        <v>4.16</v>
      </c>
      <c r="F53" s="51">
        <v>0</v>
      </c>
      <c r="G53" s="51">
        <f t="shared" si="1"/>
        <v>0</v>
      </c>
      <c r="H53" s="46" t="s">
        <v>26</v>
      </c>
    </row>
    <row r="54" s="28" customFormat="1" ht="45" customHeight="1" spans="1:8">
      <c r="A54" s="56">
        <v>31</v>
      </c>
      <c r="B54" s="48" t="s">
        <v>75</v>
      </c>
      <c r="C54" s="48" t="s">
        <v>76</v>
      </c>
      <c r="D54" s="49" t="s">
        <v>48</v>
      </c>
      <c r="E54" s="50">
        <v>0.26</v>
      </c>
      <c r="F54" s="51">
        <v>0</v>
      </c>
      <c r="G54" s="51">
        <f t="shared" si="1"/>
        <v>0</v>
      </c>
      <c r="H54" s="46" t="s">
        <v>26</v>
      </c>
    </row>
    <row r="55" s="28" customFormat="1" ht="45" customHeight="1" spans="1:8">
      <c r="A55" s="56">
        <v>32</v>
      </c>
      <c r="B55" s="48" t="s">
        <v>75</v>
      </c>
      <c r="C55" s="48" t="s">
        <v>84</v>
      </c>
      <c r="D55" s="49" t="s">
        <v>48</v>
      </c>
      <c r="E55" s="50">
        <v>0.2</v>
      </c>
      <c r="F55" s="51">
        <v>0</v>
      </c>
      <c r="G55" s="51">
        <f t="shared" si="1"/>
        <v>0</v>
      </c>
      <c r="H55" s="46" t="s">
        <v>26</v>
      </c>
    </row>
    <row r="56" s="28" customFormat="1" ht="45" customHeight="1" spans="1:10">
      <c r="A56" s="56">
        <v>33</v>
      </c>
      <c r="B56" s="48" t="s">
        <v>85</v>
      </c>
      <c r="C56" s="48" t="s">
        <v>86</v>
      </c>
      <c r="D56" s="49" t="s">
        <v>29</v>
      </c>
      <c r="E56" s="50">
        <v>0.6</v>
      </c>
      <c r="F56" s="51">
        <v>0</v>
      </c>
      <c r="G56" s="51">
        <f t="shared" si="1"/>
        <v>0</v>
      </c>
      <c r="H56" s="46" t="s">
        <v>26</v>
      </c>
      <c r="J56" s="57"/>
    </row>
    <row r="57" s="28" customFormat="1" ht="45" customHeight="1" spans="1:8">
      <c r="A57" s="56">
        <v>34</v>
      </c>
      <c r="B57" s="48" t="s">
        <v>55</v>
      </c>
      <c r="C57" s="48" t="s">
        <v>87</v>
      </c>
      <c r="D57" s="49" t="s">
        <v>48</v>
      </c>
      <c r="E57" s="50">
        <v>0.55</v>
      </c>
      <c r="F57" s="51">
        <v>0</v>
      </c>
      <c r="G57" s="51">
        <f t="shared" si="1"/>
        <v>0</v>
      </c>
      <c r="H57" s="46" t="s">
        <v>26</v>
      </c>
    </row>
    <row r="58" s="28" customFormat="1" ht="45" customHeight="1" spans="1:8">
      <c r="A58" s="56">
        <v>35</v>
      </c>
      <c r="B58" s="48" t="s">
        <v>88</v>
      </c>
      <c r="C58" s="48" t="s">
        <v>89</v>
      </c>
      <c r="D58" s="49" t="s">
        <v>48</v>
      </c>
      <c r="E58" s="50">
        <v>0.58</v>
      </c>
      <c r="F58" s="51">
        <v>0</v>
      </c>
      <c r="G58" s="51">
        <f t="shared" si="1"/>
        <v>0</v>
      </c>
      <c r="H58" s="46" t="s">
        <v>26</v>
      </c>
    </row>
    <row r="59" s="28" customFormat="1" ht="45" customHeight="1" spans="1:8">
      <c r="A59" s="56">
        <v>36</v>
      </c>
      <c r="B59" s="48" t="s">
        <v>90</v>
      </c>
      <c r="C59" s="48" t="s">
        <v>118</v>
      </c>
      <c r="D59" s="49" t="s">
        <v>29</v>
      </c>
      <c r="E59" s="50">
        <v>12.48</v>
      </c>
      <c r="F59" s="51">
        <v>0</v>
      </c>
      <c r="G59" s="51">
        <f t="shared" si="1"/>
        <v>0</v>
      </c>
      <c r="H59" s="46" t="s">
        <v>26</v>
      </c>
    </row>
    <row r="60" s="28" customFormat="1" ht="77" customHeight="1" spans="1:8">
      <c r="A60" s="56">
        <v>37</v>
      </c>
      <c r="B60" s="48" t="s">
        <v>119</v>
      </c>
      <c r="C60" s="48" t="s">
        <v>120</v>
      </c>
      <c r="D60" s="49" t="s">
        <v>29</v>
      </c>
      <c r="E60" s="50">
        <v>2.4</v>
      </c>
      <c r="F60" s="51">
        <v>0</v>
      </c>
      <c r="G60" s="51">
        <f t="shared" si="1"/>
        <v>0</v>
      </c>
      <c r="H60" s="46" t="s">
        <v>26</v>
      </c>
    </row>
    <row r="61" s="28" customFormat="1" ht="45" customHeight="1" spans="1:8">
      <c r="A61" s="56">
        <v>38</v>
      </c>
      <c r="B61" s="48" t="s">
        <v>121</v>
      </c>
      <c r="C61" s="48" t="s">
        <v>122</v>
      </c>
      <c r="D61" s="49" t="s">
        <v>25</v>
      </c>
      <c r="E61" s="50">
        <v>450</v>
      </c>
      <c r="F61" s="51">
        <v>0</v>
      </c>
      <c r="G61" s="51">
        <f t="shared" si="1"/>
        <v>0</v>
      </c>
      <c r="H61" s="46" t="s">
        <v>26</v>
      </c>
    </row>
    <row r="62" s="28" customFormat="1" ht="45" customHeight="1" spans="1:8">
      <c r="A62" s="56">
        <v>39</v>
      </c>
      <c r="B62" s="48" t="s">
        <v>73</v>
      </c>
      <c r="C62" s="48" t="s">
        <v>74</v>
      </c>
      <c r="D62" s="49" t="s">
        <v>29</v>
      </c>
      <c r="E62" s="50">
        <v>14.72</v>
      </c>
      <c r="F62" s="51">
        <v>0</v>
      </c>
      <c r="G62" s="51">
        <f t="shared" si="1"/>
        <v>0</v>
      </c>
      <c r="H62" s="46" t="s">
        <v>26</v>
      </c>
    </row>
    <row r="63" s="28" customFormat="1" ht="45" customHeight="1" spans="1:8">
      <c r="A63" s="56">
        <v>40</v>
      </c>
      <c r="B63" s="48" t="s">
        <v>75</v>
      </c>
      <c r="C63" s="48" t="s">
        <v>123</v>
      </c>
      <c r="D63" s="49" t="s">
        <v>48</v>
      </c>
      <c r="E63" s="50">
        <v>2.94</v>
      </c>
      <c r="F63" s="51">
        <v>0</v>
      </c>
      <c r="G63" s="51">
        <f t="shared" si="1"/>
        <v>0</v>
      </c>
      <c r="H63" s="46" t="s">
        <v>26</v>
      </c>
    </row>
    <row r="64" s="28" customFormat="1" ht="45" customHeight="1" spans="1:8">
      <c r="A64" s="56">
        <v>41</v>
      </c>
      <c r="B64" s="48" t="s">
        <v>124</v>
      </c>
      <c r="C64" s="48" t="s">
        <v>125</v>
      </c>
      <c r="D64" s="49" t="s">
        <v>48</v>
      </c>
      <c r="E64" s="50">
        <v>2.93</v>
      </c>
      <c r="F64" s="51">
        <v>0</v>
      </c>
      <c r="G64" s="51">
        <f t="shared" si="1"/>
        <v>0</v>
      </c>
      <c r="H64" s="46" t="s">
        <v>26</v>
      </c>
    </row>
    <row r="65" s="28" customFormat="1" ht="45" customHeight="1" spans="1:8">
      <c r="A65" s="56">
        <v>42</v>
      </c>
      <c r="B65" s="48" t="s">
        <v>126</v>
      </c>
      <c r="C65" s="48" t="s">
        <v>127</v>
      </c>
      <c r="D65" s="49" t="s">
        <v>29</v>
      </c>
      <c r="E65" s="50">
        <v>9.6</v>
      </c>
      <c r="F65" s="51">
        <v>0</v>
      </c>
      <c r="G65" s="51">
        <f t="shared" si="1"/>
        <v>0</v>
      </c>
      <c r="H65" s="46" t="s">
        <v>26</v>
      </c>
    </row>
    <row r="66" s="28" customFormat="1" ht="45" customHeight="1" spans="1:8">
      <c r="A66" s="56">
        <v>43</v>
      </c>
      <c r="B66" s="48" t="s">
        <v>128</v>
      </c>
      <c r="C66" s="48" t="s">
        <v>129</v>
      </c>
      <c r="D66" s="49" t="s">
        <v>100</v>
      </c>
      <c r="E66" s="50">
        <v>0.091</v>
      </c>
      <c r="F66" s="51">
        <v>0</v>
      </c>
      <c r="G66" s="51">
        <f t="shared" si="1"/>
        <v>0</v>
      </c>
      <c r="H66" s="46" t="s">
        <v>26</v>
      </c>
    </row>
    <row r="67" s="28" customFormat="1" ht="69" customHeight="1" spans="1:8">
      <c r="A67" s="56">
        <v>44</v>
      </c>
      <c r="B67" s="48" t="s">
        <v>130</v>
      </c>
      <c r="C67" s="48" t="s">
        <v>131</v>
      </c>
      <c r="D67" s="49" t="s">
        <v>29</v>
      </c>
      <c r="E67" s="50">
        <v>9.6</v>
      </c>
      <c r="F67" s="51">
        <v>0</v>
      </c>
      <c r="G67" s="51">
        <f t="shared" si="1"/>
        <v>0</v>
      </c>
      <c r="H67" s="46" t="s">
        <v>26</v>
      </c>
    </row>
    <row r="68" s="28" customFormat="1" ht="45" customHeight="1" spans="1:8">
      <c r="A68" s="56">
        <v>45</v>
      </c>
      <c r="B68" s="48" t="s">
        <v>73</v>
      </c>
      <c r="C68" s="48" t="s">
        <v>74</v>
      </c>
      <c r="D68" s="49" t="s">
        <v>29</v>
      </c>
      <c r="E68" s="50">
        <v>4.69</v>
      </c>
      <c r="F68" s="51">
        <v>0</v>
      </c>
      <c r="G68" s="51">
        <f t="shared" si="1"/>
        <v>0</v>
      </c>
      <c r="H68" s="46" t="s">
        <v>26</v>
      </c>
    </row>
    <row r="69" s="28" customFormat="1" ht="45" customHeight="1" spans="1:8">
      <c r="A69" s="56">
        <v>46</v>
      </c>
      <c r="B69" s="48" t="s">
        <v>75</v>
      </c>
      <c r="C69" s="48" t="s">
        <v>123</v>
      </c>
      <c r="D69" s="49" t="s">
        <v>48</v>
      </c>
      <c r="E69" s="50">
        <v>0.94</v>
      </c>
      <c r="F69" s="51">
        <v>0</v>
      </c>
      <c r="G69" s="51">
        <f t="shared" si="1"/>
        <v>0</v>
      </c>
      <c r="H69" s="46" t="s">
        <v>26</v>
      </c>
    </row>
    <row r="70" s="28" customFormat="1" ht="45" customHeight="1" spans="1:8">
      <c r="A70" s="56">
        <v>47</v>
      </c>
      <c r="B70" s="48" t="s">
        <v>124</v>
      </c>
      <c r="C70" s="48" t="s">
        <v>125</v>
      </c>
      <c r="D70" s="49" t="s">
        <v>48</v>
      </c>
      <c r="E70" s="50">
        <v>1.02</v>
      </c>
      <c r="F70" s="51">
        <v>0</v>
      </c>
      <c r="G70" s="51">
        <f t="shared" si="1"/>
        <v>0</v>
      </c>
      <c r="H70" s="46" t="s">
        <v>26</v>
      </c>
    </row>
    <row r="71" s="28" customFormat="1" ht="45" customHeight="1" spans="1:8">
      <c r="A71" s="56">
        <v>48</v>
      </c>
      <c r="B71" s="48" t="s">
        <v>126</v>
      </c>
      <c r="C71" s="48" t="s">
        <v>127</v>
      </c>
      <c r="D71" s="49" t="s">
        <v>29</v>
      </c>
      <c r="E71" s="50">
        <v>4</v>
      </c>
      <c r="F71" s="51">
        <v>0</v>
      </c>
      <c r="G71" s="51">
        <f t="shared" si="1"/>
        <v>0</v>
      </c>
      <c r="H71" s="46" t="s">
        <v>26</v>
      </c>
    </row>
    <row r="72" s="28" customFormat="1" ht="45" customHeight="1" spans="1:8">
      <c r="A72" s="56">
        <v>49</v>
      </c>
      <c r="B72" s="48" t="s">
        <v>128</v>
      </c>
      <c r="C72" s="48" t="s">
        <v>129</v>
      </c>
      <c r="D72" s="49" t="s">
        <v>100</v>
      </c>
      <c r="E72" s="50">
        <v>0.04</v>
      </c>
      <c r="F72" s="51">
        <v>0</v>
      </c>
      <c r="G72" s="51">
        <f t="shared" si="1"/>
        <v>0</v>
      </c>
      <c r="H72" s="46" t="s">
        <v>26</v>
      </c>
    </row>
    <row r="73" s="28" customFormat="1" ht="69" customHeight="1" spans="1:8">
      <c r="A73" s="56">
        <v>50</v>
      </c>
      <c r="B73" s="48" t="s">
        <v>130</v>
      </c>
      <c r="C73" s="48" t="s">
        <v>131</v>
      </c>
      <c r="D73" s="49" t="s">
        <v>29</v>
      </c>
      <c r="E73" s="50">
        <v>4</v>
      </c>
      <c r="F73" s="51">
        <v>0</v>
      </c>
      <c r="G73" s="51">
        <f t="shared" si="1"/>
        <v>0</v>
      </c>
      <c r="H73" s="46" t="s">
        <v>26</v>
      </c>
    </row>
    <row r="74" s="28" customFormat="1" ht="45" customHeight="1" spans="1:8">
      <c r="A74" s="56">
        <v>51</v>
      </c>
      <c r="B74" s="48" t="s">
        <v>132</v>
      </c>
      <c r="C74" s="48" t="s">
        <v>133</v>
      </c>
      <c r="D74" s="49" t="s">
        <v>29</v>
      </c>
      <c r="E74" s="50">
        <v>75.36</v>
      </c>
      <c r="F74" s="51">
        <v>0</v>
      </c>
      <c r="G74" s="51">
        <f t="shared" si="1"/>
        <v>0</v>
      </c>
      <c r="H74" s="46" t="s">
        <v>26</v>
      </c>
    </row>
    <row r="75" s="28" customFormat="1" ht="45" customHeight="1" spans="1:8">
      <c r="A75" s="56">
        <v>52</v>
      </c>
      <c r="B75" s="52" t="s">
        <v>42</v>
      </c>
      <c r="C75" s="48" t="s">
        <v>134</v>
      </c>
      <c r="D75" s="49" t="s">
        <v>29</v>
      </c>
      <c r="E75" s="50">
        <v>1012.98</v>
      </c>
      <c r="F75" s="51">
        <v>0</v>
      </c>
      <c r="G75" s="51">
        <f t="shared" si="1"/>
        <v>0</v>
      </c>
      <c r="H75" s="46" t="s">
        <v>26</v>
      </c>
    </row>
    <row r="76" s="28" customFormat="1" ht="45" customHeight="1" spans="1:8">
      <c r="A76" s="56">
        <v>53</v>
      </c>
      <c r="B76" s="52" t="s">
        <v>42</v>
      </c>
      <c r="C76" s="48" t="s">
        <v>135</v>
      </c>
      <c r="D76" s="49" t="s">
        <v>29</v>
      </c>
      <c r="E76" s="50">
        <v>390.68</v>
      </c>
      <c r="F76" s="51">
        <v>0</v>
      </c>
      <c r="G76" s="51">
        <f t="shared" si="1"/>
        <v>0</v>
      </c>
      <c r="H76" s="46" t="s">
        <v>26</v>
      </c>
    </row>
    <row r="77" s="28" customFormat="1" ht="45" customHeight="1" spans="1:8">
      <c r="A77" s="56">
        <v>54</v>
      </c>
      <c r="B77" s="48" t="s">
        <v>79</v>
      </c>
      <c r="C77" s="48" t="s">
        <v>117</v>
      </c>
      <c r="D77" s="49" t="s">
        <v>48</v>
      </c>
      <c r="E77" s="50">
        <v>50.9</v>
      </c>
      <c r="F77" s="51">
        <v>0</v>
      </c>
      <c r="G77" s="51">
        <f t="shared" si="1"/>
        <v>0</v>
      </c>
      <c r="H77" s="46" t="s">
        <v>26</v>
      </c>
    </row>
    <row r="78" s="28" customFormat="1" ht="45" customHeight="1" spans="1:8">
      <c r="A78" s="56">
        <v>55</v>
      </c>
      <c r="B78" s="48" t="s">
        <v>81</v>
      </c>
      <c r="C78" s="48" t="s">
        <v>82</v>
      </c>
      <c r="D78" s="49" t="s">
        <v>48</v>
      </c>
      <c r="E78" s="50">
        <v>31.03</v>
      </c>
      <c r="F78" s="51">
        <v>0</v>
      </c>
      <c r="G78" s="51">
        <f t="shared" si="1"/>
        <v>0</v>
      </c>
      <c r="H78" s="46" t="s">
        <v>26</v>
      </c>
    </row>
    <row r="79" s="28" customFormat="1" ht="45" customHeight="1" spans="1:8">
      <c r="A79" s="56">
        <v>56</v>
      </c>
      <c r="B79" s="48" t="s">
        <v>46</v>
      </c>
      <c r="C79" s="48" t="s">
        <v>83</v>
      </c>
      <c r="D79" s="49" t="s">
        <v>48</v>
      </c>
      <c r="E79" s="50">
        <v>15.22</v>
      </c>
      <c r="F79" s="51">
        <v>0</v>
      </c>
      <c r="G79" s="51">
        <f t="shared" si="1"/>
        <v>0</v>
      </c>
      <c r="H79" s="46" t="s">
        <v>26</v>
      </c>
    </row>
    <row r="80" s="28" customFormat="1" ht="45" customHeight="1" spans="1:8">
      <c r="A80" s="56">
        <v>57</v>
      </c>
      <c r="B80" s="48" t="s">
        <v>75</v>
      </c>
      <c r="C80" s="48" t="s">
        <v>76</v>
      </c>
      <c r="D80" s="49" t="s">
        <v>48</v>
      </c>
      <c r="E80" s="50">
        <v>6.07</v>
      </c>
      <c r="F80" s="51">
        <v>0</v>
      </c>
      <c r="G80" s="51">
        <f t="shared" si="1"/>
        <v>0</v>
      </c>
      <c r="H80" s="46" t="s">
        <v>26</v>
      </c>
    </row>
    <row r="81" s="28" customFormat="1" ht="45" customHeight="1" spans="1:8">
      <c r="A81" s="56">
        <v>58</v>
      </c>
      <c r="B81" s="48" t="s">
        <v>75</v>
      </c>
      <c r="C81" s="48" t="s">
        <v>84</v>
      </c>
      <c r="D81" s="49" t="s">
        <v>48</v>
      </c>
      <c r="E81" s="50">
        <v>4.69</v>
      </c>
      <c r="F81" s="51">
        <v>0</v>
      </c>
      <c r="G81" s="51">
        <f t="shared" si="1"/>
        <v>0</v>
      </c>
      <c r="H81" s="46" t="s">
        <v>26</v>
      </c>
    </row>
    <row r="82" s="28" customFormat="1" ht="45" customHeight="1" spans="1:8">
      <c r="A82" s="56">
        <v>59</v>
      </c>
      <c r="B82" s="48" t="s">
        <v>85</v>
      </c>
      <c r="C82" s="48" t="s">
        <v>86</v>
      </c>
      <c r="D82" s="49" t="s">
        <v>29</v>
      </c>
      <c r="E82" s="50">
        <v>13.78</v>
      </c>
      <c r="F82" s="51">
        <v>0</v>
      </c>
      <c r="G82" s="51">
        <f t="shared" si="1"/>
        <v>0</v>
      </c>
      <c r="H82" s="46" t="s">
        <v>26</v>
      </c>
    </row>
    <row r="83" s="28" customFormat="1" ht="45" customHeight="1" spans="1:8">
      <c r="A83" s="56">
        <v>60</v>
      </c>
      <c r="B83" s="48" t="s">
        <v>55</v>
      </c>
      <c r="C83" s="48" t="s">
        <v>87</v>
      </c>
      <c r="D83" s="49" t="s">
        <v>48</v>
      </c>
      <c r="E83" s="50">
        <v>14.89</v>
      </c>
      <c r="F83" s="51">
        <v>0</v>
      </c>
      <c r="G83" s="51">
        <f t="shared" si="1"/>
        <v>0</v>
      </c>
      <c r="H83" s="46" t="s">
        <v>26</v>
      </c>
    </row>
    <row r="84" s="28" customFormat="1" ht="45" customHeight="1" spans="1:8">
      <c r="A84" s="56">
        <v>61</v>
      </c>
      <c r="B84" s="48" t="s">
        <v>90</v>
      </c>
      <c r="C84" s="48" t="s">
        <v>91</v>
      </c>
      <c r="D84" s="49" t="s">
        <v>29</v>
      </c>
      <c r="E84" s="50">
        <v>48.24</v>
      </c>
      <c r="F84" s="51">
        <v>0</v>
      </c>
      <c r="G84" s="51">
        <f t="shared" si="1"/>
        <v>0</v>
      </c>
      <c r="H84" s="46" t="s">
        <v>26</v>
      </c>
    </row>
    <row r="85" s="28" customFormat="1" ht="45" customHeight="1" spans="1:8">
      <c r="A85" s="56">
        <v>62</v>
      </c>
      <c r="B85" s="48" t="s">
        <v>79</v>
      </c>
      <c r="C85" s="48" t="s">
        <v>136</v>
      </c>
      <c r="D85" s="49" t="s">
        <v>48</v>
      </c>
      <c r="E85" s="50">
        <v>810.33</v>
      </c>
      <c r="F85" s="51">
        <v>0</v>
      </c>
      <c r="G85" s="51">
        <f t="shared" si="1"/>
        <v>0</v>
      </c>
      <c r="H85" s="46" t="s">
        <v>26</v>
      </c>
    </row>
    <row r="86" s="28" customFormat="1" ht="45" customHeight="1" spans="1:8">
      <c r="A86" s="56">
        <v>63</v>
      </c>
      <c r="B86" s="48" t="s">
        <v>81</v>
      </c>
      <c r="C86" s="48" t="s">
        <v>82</v>
      </c>
      <c r="D86" s="49" t="s">
        <v>48</v>
      </c>
      <c r="E86" s="50">
        <v>647.4</v>
      </c>
      <c r="F86" s="51">
        <v>0</v>
      </c>
      <c r="G86" s="51">
        <f t="shared" si="1"/>
        <v>0</v>
      </c>
      <c r="H86" s="46" t="s">
        <v>26</v>
      </c>
    </row>
    <row r="87" s="28" customFormat="1" ht="45" customHeight="1" spans="1:8">
      <c r="A87" s="56">
        <v>64</v>
      </c>
      <c r="B87" s="48" t="s">
        <v>46</v>
      </c>
      <c r="C87" s="48" t="s">
        <v>83</v>
      </c>
      <c r="D87" s="49" t="s">
        <v>48</v>
      </c>
      <c r="E87" s="50">
        <v>65.82</v>
      </c>
      <c r="F87" s="51">
        <v>0</v>
      </c>
      <c r="G87" s="51">
        <f t="shared" si="1"/>
        <v>0</v>
      </c>
      <c r="H87" s="46" t="s">
        <v>26</v>
      </c>
    </row>
    <row r="88" s="28" customFormat="1" ht="45" customHeight="1" spans="1:8">
      <c r="A88" s="56">
        <v>65</v>
      </c>
      <c r="B88" s="48" t="s">
        <v>137</v>
      </c>
      <c r="C88" s="48" t="s">
        <v>138</v>
      </c>
      <c r="D88" s="49" t="s">
        <v>48</v>
      </c>
      <c r="E88" s="50">
        <v>49.68</v>
      </c>
      <c r="F88" s="51">
        <v>0</v>
      </c>
      <c r="G88" s="51">
        <f t="shared" ref="G88:G107" si="2">E88*F88</f>
        <v>0</v>
      </c>
      <c r="H88" s="46" t="s">
        <v>26</v>
      </c>
    </row>
    <row r="89" s="28" customFormat="1" ht="45" customHeight="1" spans="1:8">
      <c r="A89" s="56">
        <v>66</v>
      </c>
      <c r="B89" s="48" t="s">
        <v>139</v>
      </c>
      <c r="C89" s="48" t="s">
        <v>140</v>
      </c>
      <c r="D89" s="49" t="s">
        <v>29</v>
      </c>
      <c r="E89" s="50">
        <v>306.72</v>
      </c>
      <c r="F89" s="51">
        <v>0</v>
      </c>
      <c r="G89" s="51">
        <f t="shared" si="2"/>
        <v>0</v>
      </c>
      <c r="H89" s="46" t="s">
        <v>26</v>
      </c>
    </row>
    <row r="90" s="28" customFormat="1" ht="45" customHeight="1" spans="1:8">
      <c r="A90" s="56">
        <v>67</v>
      </c>
      <c r="B90" s="48" t="s">
        <v>141</v>
      </c>
      <c r="C90" s="48" t="s">
        <v>142</v>
      </c>
      <c r="D90" s="49" t="s">
        <v>48</v>
      </c>
      <c r="E90" s="50">
        <v>17.74</v>
      </c>
      <c r="F90" s="51">
        <v>0</v>
      </c>
      <c r="G90" s="51">
        <f t="shared" si="2"/>
        <v>0</v>
      </c>
      <c r="H90" s="46" t="s">
        <v>26</v>
      </c>
    </row>
    <row r="91" s="28" customFormat="1" ht="45" customHeight="1" spans="1:8">
      <c r="A91" s="56">
        <v>68</v>
      </c>
      <c r="B91" s="48" t="s">
        <v>141</v>
      </c>
      <c r="C91" s="48" t="s">
        <v>143</v>
      </c>
      <c r="D91" s="49" t="s">
        <v>29</v>
      </c>
      <c r="E91" s="50">
        <v>191.81</v>
      </c>
      <c r="F91" s="51">
        <v>0</v>
      </c>
      <c r="G91" s="51">
        <f t="shared" si="2"/>
        <v>0</v>
      </c>
      <c r="H91" s="46" t="s">
        <v>26</v>
      </c>
    </row>
    <row r="92" s="28" customFormat="1" ht="45" customHeight="1" spans="1:8">
      <c r="A92" s="56">
        <v>69</v>
      </c>
      <c r="B92" s="48" t="s">
        <v>128</v>
      </c>
      <c r="C92" s="48" t="s">
        <v>129</v>
      </c>
      <c r="D92" s="49" t="s">
        <v>100</v>
      </c>
      <c r="E92" s="50">
        <v>1.584</v>
      </c>
      <c r="F92" s="51">
        <v>0</v>
      </c>
      <c r="G92" s="51">
        <f t="shared" si="2"/>
        <v>0</v>
      </c>
      <c r="H92" s="46" t="s">
        <v>26</v>
      </c>
    </row>
    <row r="93" s="28" customFormat="1" ht="45" customHeight="1" spans="1:8">
      <c r="A93" s="56">
        <v>70</v>
      </c>
      <c r="B93" s="48" t="s">
        <v>128</v>
      </c>
      <c r="C93" s="48" t="s">
        <v>144</v>
      </c>
      <c r="D93" s="49" t="s">
        <v>100</v>
      </c>
      <c r="E93" s="50">
        <v>2.304</v>
      </c>
      <c r="F93" s="51">
        <v>0</v>
      </c>
      <c r="G93" s="51">
        <f t="shared" si="2"/>
        <v>0</v>
      </c>
      <c r="H93" s="46" t="s">
        <v>26</v>
      </c>
    </row>
    <row r="94" s="28" customFormat="1" ht="45" customHeight="1" spans="1:8">
      <c r="A94" s="56">
        <v>71</v>
      </c>
      <c r="B94" s="48" t="s">
        <v>128</v>
      </c>
      <c r="C94" s="48" t="s">
        <v>145</v>
      </c>
      <c r="D94" s="49" t="s">
        <v>100</v>
      </c>
      <c r="E94" s="50">
        <v>1.584</v>
      </c>
      <c r="F94" s="51">
        <v>0</v>
      </c>
      <c r="G94" s="51">
        <f t="shared" si="2"/>
        <v>0</v>
      </c>
      <c r="H94" s="46" t="s">
        <v>26</v>
      </c>
    </row>
    <row r="95" s="28" customFormat="1" ht="45" customHeight="1" spans="1:8">
      <c r="A95" s="56">
        <v>72</v>
      </c>
      <c r="B95" s="48" t="s">
        <v>146</v>
      </c>
      <c r="C95" s="48" t="s">
        <v>147</v>
      </c>
      <c r="D95" s="49" t="s">
        <v>29</v>
      </c>
      <c r="E95" s="50">
        <v>360</v>
      </c>
      <c r="F95" s="51">
        <v>0</v>
      </c>
      <c r="G95" s="51">
        <f t="shared" si="2"/>
        <v>0</v>
      </c>
      <c r="H95" s="46" t="s">
        <v>26</v>
      </c>
    </row>
    <row r="96" s="28" customFormat="1" ht="45" customHeight="1" spans="1:8">
      <c r="A96" s="56">
        <v>73</v>
      </c>
      <c r="B96" s="48" t="s">
        <v>148</v>
      </c>
      <c r="C96" s="48" t="s">
        <v>149</v>
      </c>
      <c r="D96" s="49" t="s">
        <v>29</v>
      </c>
      <c r="E96" s="50">
        <v>403.2</v>
      </c>
      <c r="F96" s="51">
        <v>0</v>
      </c>
      <c r="G96" s="51">
        <f t="shared" si="2"/>
        <v>0</v>
      </c>
      <c r="H96" s="46" t="s">
        <v>26</v>
      </c>
    </row>
    <row r="97" s="28" customFormat="1" ht="45" customHeight="1" spans="1:8">
      <c r="A97" s="56">
        <v>74</v>
      </c>
      <c r="B97" s="48" t="s">
        <v>79</v>
      </c>
      <c r="C97" s="48" t="s">
        <v>117</v>
      </c>
      <c r="D97" s="49" t="s">
        <v>48</v>
      </c>
      <c r="E97" s="50">
        <v>51.58</v>
      </c>
      <c r="F97" s="51">
        <v>0</v>
      </c>
      <c r="G97" s="51">
        <f t="shared" si="2"/>
        <v>0</v>
      </c>
      <c r="H97" s="46" t="s">
        <v>26</v>
      </c>
    </row>
    <row r="98" s="28" customFormat="1" ht="45" customHeight="1" spans="1:8">
      <c r="A98" s="56">
        <v>75</v>
      </c>
      <c r="B98" s="48" t="s">
        <v>81</v>
      </c>
      <c r="C98" s="48" t="s">
        <v>82</v>
      </c>
      <c r="D98" s="49" t="s">
        <v>48</v>
      </c>
      <c r="E98" s="50">
        <v>31.44</v>
      </c>
      <c r="F98" s="51">
        <v>0</v>
      </c>
      <c r="G98" s="51">
        <f t="shared" si="2"/>
        <v>0</v>
      </c>
      <c r="H98" s="46" t="s">
        <v>26</v>
      </c>
    </row>
    <row r="99" s="28" customFormat="1" ht="45" customHeight="1" spans="1:8">
      <c r="A99" s="56">
        <v>76</v>
      </c>
      <c r="B99" s="48" t="s">
        <v>46</v>
      </c>
      <c r="C99" s="48" t="s">
        <v>83</v>
      </c>
      <c r="D99" s="49" t="s">
        <v>48</v>
      </c>
      <c r="E99" s="50">
        <v>15.42</v>
      </c>
      <c r="F99" s="51">
        <v>0</v>
      </c>
      <c r="G99" s="51">
        <f t="shared" si="2"/>
        <v>0</v>
      </c>
      <c r="H99" s="46" t="s">
        <v>26</v>
      </c>
    </row>
    <row r="100" s="28" customFormat="1" ht="45" customHeight="1" spans="1:8">
      <c r="A100" s="56">
        <v>77</v>
      </c>
      <c r="B100" s="48" t="s">
        <v>75</v>
      </c>
      <c r="C100" s="48" t="s">
        <v>76</v>
      </c>
      <c r="D100" s="49" t="s">
        <v>48</v>
      </c>
      <c r="E100" s="50">
        <v>6.2</v>
      </c>
      <c r="F100" s="51">
        <v>0</v>
      </c>
      <c r="G100" s="51">
        <f t="shared" si="2"/>
        <v>0</v>
      </c>
      <c r="H100" s="46" t="s">
        <v>26</v>
      </c>
    </row>
    <row r="101" s="28" customFormat="1" ht="45" customHeight="1" spans="1:8">
      <c r="A101" s="56">
        <v>78</v>
      </c>
      <c r="B101" s="48" t="s">
        <v>75</v>
      </c>
      <c r="C101" s="48" t="s">
        <v>84</v>
      </c>
      <c r="D101" s="49" t="s">
        <v>48</v>
      </c>
      <c r="E101" s="50">
        <v>4.79</v>
      </c>
      <c r="F101" s="51">
        <v>0</v>
      </c>
      <c r="G101" s="51">
        <f t="shared" si="2"/>
        <v>0</v>
      </c>
      <c r="H101" s="46" t="s">
        <v>26</v>
      </c>
    </row>
    <row r="102" s="28" customFormat="1" ht="45" customHeight="1" spans="1:8">
      <c r="A102" s="56">
        <v>79</v>
      </c>
      <c r="B102" s="48" t="s">
        <v>85</v>
      </c>
      <c r="C102" s="48" t="s">
        <v>150</v>
      </c>
      <c r="D102" s="49" t="s">
        <v>29</v>
      </c>
      <c r="E102" s="50">
        <v>14.1</v>
      </c>
      <c r="F102" s="51">
        <v>0</v>
      </c>
      <c r="G102" s="51">
        <f t="shared" si="2"/>
        <v>0</v>
      </c>
      <c r="H102" s="46" t="s">
        <v>26</v>
      </c>
    </row>
    <row r="103" s="28" customFormat="1" ht="45" customHeight="1" spans="1:8">
      <c r="A103" s="56">
        <v>80</v>
      </c>
      <c r="B103" s="48" t="s">
        <v>55</v>
      </c>
      <c r="C103" s="48" t="s">
        <v>87</v>
      </c>
      <c r="D103" s="49" t="s">
        <v>48</v>
      </c>
      <c r="E103" s="50">
        <v>9.14</v>
      </c>
      <c r="F103" s="51">
        <v>0</v>
      </c>
      <c r="G103" s="51">
        <f t="shared" si="2"/>
        <v>0</v>
      </c>
      <c r="H103" s="46" t="s">
        <v>26</v>
      </c>
    </row>
    <row r="104" s="28" customFormat="1" ht="45" customHeight="1" spans="1:8">
      <c r="A104" s="56">
        <v>81</v>
      </c>
      <c r="B104" s="48" t="s">
        <v>88</v>
      </c>
      <c r="C104" s="48" t="s">
        <v>89</v>
      </c>
      <c r="D104" s="49" t="s">
        <v>48</v>
      </c>
      <c r="E104" s="50">
        <v>10.15</v>
      </c>
      <c r="F104" s="51">
        <v>0</v>
      </c>
      <c r="G104" s="51">
        <f t="shared" si="2"/>
        <v>0</v>
      </c>
      <c r="H104" s="46" t="s">
        <v>26</v>
      </c>
    </row>
    <row r="105" s="28" customFormat="1" ht="45" customHeight="1" spans="1:8">
      <c r="A105" s="56">
        <v>82</v>
      </c>
      <c r="B105" s="48" t="s">
        <v>90</v>
      </c>
      <c r="C105" s="48" t="s">
        <v>91</v>
      </c>
      <c r="D105" s="49" t="s">
        <v>29</v>
      </c>
      <c r="E105" s="50">
        <v>78.96</v>
      </c>
      <c r="F105" s="51">
        <v>0</v>
      </c>
      <c r="G105" s="51">
        <f t="shared" si="2"/>
        <v>0</v>
      </c>
      <c r="H105" s="46" t="s">
        <v>26</v>
      </c>
    </row>
    <row r="106" s="28" customFormat="1" ht="45" customHeight="1" spans="1:8">
      <c r="A106" s="56">
        <v>83</v>
      </c>
      <c r="B106" s="48" t="s">
        <v>51</v>
      </c>
      <c r="C106" s="48" t="s">
        <v>92</v>
      </c>
      <c r="D106" s="49" t="s">
        <v>29</v>
      </c>
      <c r="E106" s="50">
        <v>24.98</v>
      </c>
      <c r="F106" s="51">
        <v>0</v>
      </c>
      <c r="G106" s="51">
        <f t="shared" si="2"/>
        <v>0</v>
      </c>
      <c r="H106" s="46" t="s">
        <v>26</v>
      </c>
    </row>
    <row r="107" s="28" customFormat="1" ht="45" customHeight="1" spans="1:8">
      <c r="A107" s="56">
        <v>84</v>
      </c>
      <c r="B107" s="48" t="s">
        <v>151</v>
      </c>
      <c r="C107" s="48" t="s">
        <v>152</v>
      </c>
      <c r="D107" s="49" t="s">
        <v>29</v>
      </c>
      <c r="E107" s="50">
        <v>27550.14</v>
      </c>
      <c r="F107" s="51">
        <v>0</v>
      </c>
      <c r="G107" s="51">
        <f t="shared" si="2"/>
        <v>0</v>
      </c>
      <c r="H107" s="46" t="s">
        <v>26</v>
      </c>
    </row>
    <row r="108" s="28" customFormat="1" ht="30" customHeight="1" spans="1:8">
      <c r="A108" s="41" t="s">
        <v>153</v>
      </c>
      <c r="B108" s="58" t="s">
        <v>154</v>
      </c>
      <c r="C108" s="58"/>
      <c r="D108" s="59"/>
      <c r="E108" s="60"/>
      <c r="F108" s="61"/>
      <c r="G108" s="45">
        <f>SUM(G109:G109)</f>
        <v>0</v>
      </c>
      <c r="H108" s="62"/>
    </row>
    <row r="109" s="29" customFormat="1" ht="74" customHeight="1" spans="1:8">
      <c r="A109" s="47">
        <v>1</v>
      </c>
      <c r="B109" s="63" t="s">
        <v>155</v>
      </c>
      <c r="C109" s="64" t="s">
        <v>156</v>
      </c>
      <c r="D109" s="65" t="s">
        <v>157</v>
      </c>
      <c r="E109" s="66">
        <f>G3+G23</f>
        <v>0</v>
      </c>
      <c r="F109" s="67"/>
      <c r="G109" s="68">
        <f>E109*F109</f>
        <v>0</v>
      </c>
      <c r="H109" s="64" t="s">
        <v>158</v>
      </c>
    </row>
    <row r="110" s="29" customFormat="1" ht="45" customHeight="1" spans="1:8">
      <c r="A110" s="69" t="s">
        <v>159</v>
      </c>
      <c r="B110" s="70" t="s">
        <v>160</v>
      </c>
      <c r="C110" s="71" t="s">
        <v>161</v>
      </c>
      <c r="D110" s="70" t="s">
        <v>157</v>
      </c>
      <c r="E110" s="72"/>
      <c r="F110" s="73"/>
      <c r="G110" s="74">
        <f>G3+G23+G109</f>
        <v>0</v>
      </c>
      <c r="H110" s="75"/>
    </row>
    <row r="111" s="28" customFormat="1" ht="31" customHeight="1" spans="1:8">
      <c r="A111" s="41" t="s">
        <v>162</v>
      </c>
      <c r="B111" s="42" t="s">
        <v>163</v>
      </c>
      <c r="C111" s="76" t="s">
        <v>164</v>
      </c>
      <c r="D111" s="77" t="s">
        <v>157</v>
      </c>
      <c r="E111" s="78">
        <f>G3+G23+G108</f>
        <v>0</v>
      </c>
      <c r="F111" s="79"/>
      <c r="G111" s="45">
        <f>E111*F111</f>
        <v>0</v>
      </c>
      <c r="H111" s="62" t="s">
        <v>165</v>
      </c>
    </row>
    <row r="112" s="29" customFormat="1" ht="33" customHeight="1" spans="1:8">
      <c r="A112" s="41" t="s">
        <v>166</v>
      </c>
      <c r="B112" s="80" t="s">
        <v>167</v>
      </c>
      <c r="C112" s="77"/>
      <c r="D112" s="77"/>
      <c r="E112" s="81"/>
      <c r="F112" s="82"/>
      <c r="G112" s="45">
        <f>G110+G111</f>
        <v>0</v>
      </c>
      <c r="H112" s="83"/>
    </row>
    <row r="113" s="30" customFormat="1" ht="95" customHeight="1" spans="1:8">
      <c r="A113" s="84" t="s">
        <v>168</v>
      </c>
      <c r="B113" s="85"/>
      <c r="C113" s="84"/>
      <c r="D113" s="84"/>
      <c r="E113" s="84"/>
      <c r="F113" s="85"/>
      <c r="G113" s="85"/>
      <c r="H113" s="84"/>
    </row>
    <row r="114" s="29" customFormat="1" spans="1:8">
      <c r="A114" s="86"/>
      <c r="B114" s="87"/>
      <c r="D114" s="86"/>
      <c r="E114" s="88"/>
      <c r="F114" s="89"/>
      <c r="G114" s="90"/>
      <c r="H114" s="91"/>
    </row>
    <row r="115" s="29" customFormat="1" hidden="1" spans="1:8">
      <c r="A115" s="86"/>
      <c r="B115" s="87">
        <v>755872.64</v>
      </c>
      <c r="D115" s="86"/>
      <c r="E115" s="88"/>
      <c r="F115" s="89"/>
      <c r="G115" s="90"/>
      <c r="H115" s="91"/>
    </row>
    <row r="116" s="29" customFormat="1" hidden="1" spans="1:8">
      <c r="A116" s="86"/>
      <c r="B116" s="87">
        <v>242979.54</v>
      </c>
      <c r="D116" s="86"/>
      <c r="E116" s="88"/>
      <c r="F116" s="89"/>
      <c r="G116" s="90"/>
      <c r="H116" s="91"/>
    </row>
    <row r="117" s="29" customFormat="1" hidden="1" spans="1:8">
      <c r="A117" s="86"/>
      <c r="B117" s="87">
        <v>54577.53</v>
      </c>
      <c r="D117" s="86"/>
      <c r="E117" s="88"/>
      <c r="F117" s="89"/>
      <c r="G117" s="90"/>
      <c r="H117" s="91"/>
    </row>
    <row r="118" s="29" customFormat="1" hidden="1" spans="1:8">
      <c r="A118" s="86"/>
      <c r="B118" s="87">
        <v>1544058.47</v>
      </c>
      <c r="D118" s="86"/>
      <c r="E118" s="88"/>
      <c r="F118" s="89"/>
      <c r="G118" s="90"/>
      <c r="H118" s="91"/>
    </row>
    <row r="119" s="29" customFormat="1" hidden="1" spans="1:8">
      <c r="A119" s="86"/>
      <c r="B119" s="87">
        <v>307901.79</v>
      </c>
      <c r="D119" s="86"/>
      <c r="E119" s="88"/>
      <c r="F119" s="89"/>
      <c r="G119" s="90"/>
      <c r="H119" s="91"/>
    </row>
    <row r="120" s="29" customFormat="1" hidden="1" spans="1:8">
      <c r="A120" s="86"/>
      <c r="B120" s="87">
        <v>129426.54</v>
      </c>
      <c r="D120" s="86"/>
      <c r="E120" s="88"/>
      <c r="F120" s="89"/>
      <c r="G120" s="90"/>
      <c r="H120" s="91"/>
    </row>
    <row r="121" s="29" customFormat="1" hidden="1" spans="1:8">
      <c r="A121" s="86"/>
      <c r="B121" s="87">
        <v>746584.57</v>
      </c>
      <c r="D121" s="86"/>
      <c r="E121" s="88"/>
      <c r="F121" s="89"/>
      <c r="G121" s="90"/>
      <c r="H121" s="91"/>
    </row>
    <row r="122" s="29" customFormat="1" hidden="1" spans="1:8">
      <c r="A122" s="86"/>
      <c r="B122" s="87">
        <v>242981.78</v>
      </c>
      <c r="D122" s="86"/>
      <c r="E122" s="88"/>
      <c r="F122" s="89"/>
      <c r="G122" s="90"/>
      <c r="H122" s="91"/>
    </row>
    <row r="123" s="29" customFormat="1" hidden="1" spans="1:8">
      <c r="A123" s="86"/>
      <c r="B123" s="87">
        <v>54577.09</v>
      </c>
      <c r="D123" s="86"/>
      <c r="E123" s="88"/>
      <c r="F123" s="89"/>
      <c r="G123" s="90"/>
      <c r="H123" s="91"/>
    </row>
    <row r="124" s="29" customFormat="1" hidden="1" spans="1:8">
      <c r="A124" s="86"/>
      <c r="B124" s="87">
        <v>716139.87</v>
      </c>
      <c r="D124" s="86"/>
      <c r="E124" s="88"/>
      <c r="F124" s="89"/>
      <c r="G124" s="90"/>
      <c r="H124" s="91"/>
    </row>
    <row r="125" s="29" customFormat="1" hidden="1" spans="1:8">
      <c r="A125" s="86"/>
      <c r="B125" s="87">
        <v>106665.12</v>
      </c>
      <c r="D125" s="86"/>
      <c r="E125" s="88"/>
      <c r="F125" s="89"/>
      <c r="G125" s="90"/>
      <c r="H125" s="91"/>
    </row>
    <row r="126" s="29" customFormat="1" hidden="1" spans="1:8">
      <c r="A126" s="86"/>
      <c r="B126" s="87">
        <v>68935.58</v>
      </c>
      <c r="D126" s="86"/>
      <c r="E126" s="88"/>
      <c r="F126" s="89"/>
      <c r="G126" s="90"/>
      <c r="H126" s="91"/>
    </row>
    <row r="127" s="29" customFormat="1" hidden="1" spans="1:8">
      <c r="A127" s="86"/>
      <c r="B127" s="87">
        <v>1567362.1</v>
      </c>
      <c r="D127" s="86"/>
      <c r="E127" s="88"/>
      <c r="F127" s="89"/>
      <c r="G127" s="90"/>
      <c r="H127" s="91"/>
    </row>
    <row r="128" s="29" customFormat="1" hidden="1" spans="1:8">
      <c r="A128" s="86"/>
      <c r="B128" s="87">
        <v>257380.91</v>
      </c>
      <c r="D128" s="86"/>
      <c r="E128" s="88"/>
      <c r="F128" s="89"/>
      <c r="G128" s="90"/>
      <c r="H128" s="91"/>
    </row>
    <row r="129" s="29" customFormat="1" hidden="1" spans="1:8">
      <c r="A129" s="86"/>
      <c r="B129" s="87">
        <v>147391.17</v>
      </c>
      <c r="D129" s="86"/>
      <c r="E129" s="88"/>
      <c r="F129" s="89"/>
      <c r="G129" s="90"/>
      <c r="H129" s="91"/>
    </row>
    <row r="130" s="29" customFormat="1" hidden="1" spans="1:8">
      <c r="A130" s="86"/>
      <c r="B130" s="87">
        <v>68090.54</v>
      </c>
      <c r="D130" s="86"/>
      <c r="E130" s="88"/>
      <c r="F130" s="89"/>
      <c r="G130" s="90"/>
      <c r="H130" s="91"/>
    </row>
    <row r="131" s="29" customFormat="1" hidden="1" spans="1:8">
      <c r="A131" s="86"/>
      <c r="B131" s="87">
        <v>31009</v>
      </c>
      <c r="D131" s="86"/>
      <c r="E131" s="88"/>
      <c r="F131" s="89"/>
      <c r="G131" s="90"/>
      <c r="H131" s="91"/>
    </row>
    <row r="132" s="29" customFormat="1" hidden="1" spans="1:8">
      <c r="A132" s="86"/>
      <c r="B132" s="87">
        <v>5668.15</v>
      </c>
      <c r="D132" s="86"/>
      <c r="E132" s="88"/>
      <c r="F132" s="89"/>
      <c r="G132" s="90"/>
      <c r="H132" s="91"/>
    </row>
    <row r="133" s="29" customFormat="1" hidden="1" spans="1:8">
      <c r="A133" s="86"/>
      <c r="B133" s="87">
        <v>437439.13</v>
      </c>
      <c r="D133" s="86"/>
      <c r="E133" s="88"/>
      <c r="F133" s="89"/>
      <c r="G133" s="90"/>
      <c r="H133" s="91"/>
    </row>
    <row r="134" s="29" customFormat="1" hidden="1" spans="1:8">
      <c r="A134" s="86"/>
      <c r="B134" s="87">
        <v>13516.35</v>
      </c>
      <c r="D134" s="86"/>
      <c r="E134" s="88"/>
      <c r="F134" s="89"/>
      <c r="G134" s="90"/>
      <c r="H134" s="91"/>
    </row>
    <row r="135" s="29" customFormat="1" hidden="1" spans="1:8">
      <c r="A135" s="86"/>
      <c r="B135" s="87">
        <v>26177.4</v>
      </c>
      <c r="D135" s="86"/>
      <c r="E135" s="88"/>
      <c r="F135" s="89"/>
      <c r="G135" s="90"/>
      <c r="H135" s="91"/>
    </row>
    <row r="136" s="29" customFormat="1" hidden="1" spans="1:8">
      <c r="A136" s="86"/>
      <c r="B136" s="87"/>
      <c r="D136" s="86"/>
      <c r="E136" s="88"/>
      <c r="F136" s="89"/>
      <c r="G136" s="90"/>
      <c r="H136" s="91"/>
    </row>
    <row r="137" s="29" customFormat="1" hidden="1" spans="1:8">
      <c r="A137" s="86"/>
      <c r="B137" s="87">
        <f>SUM(B115:B136)</f>
        <v>7524735.27</v>
      </c>
      <c r="C137" s="29">
        <v>4339062.18</v>
      </c>
      <c r="D137" s="86"/>
      <c r="E137" s="88">
        <f>B137*(1-0.0798)</f>
        <v>6924261.395454</v>
      </c>
      <c r="F137" s="89">
        <f>E137-C137</f>
        <v>2585199.215454</v>
      </c>
      <c r="G137" s="90"/>
      <c r="H137" s="91"/>
    </row>
    <row r="138" s="29" customFormat="1" hidden="1" spans="1:8">
      <c r="A138" s="86"/>
      <c r="B138" s="87"/>
      <c r="D138" s="86"/>
      <c r="E138" s="88"/>
      <c r="F138" s="89" t="e">
        <f>F137/E3</f>
        <v>#DIV/0!</v>
      </c>
      <c r="G138" s="90"/>
      <c r="H138" s="91"/>
    </row>
    <row r="139" s="29" customFormat="1" hidden="1" spans="1:8">
      <c r="A139" s="86"/>
      <c r="B139" s="87"/>
      <c r="D139" s="86"/>
      <c r="E139" s="88"/>
      <c r="F139" s="89"/>
      <c r="G139" s="90"/>
      <c r="H139" s="91"/>
    </row>
    <row r="140" s="29" customFormat="1" ht="6" hidden="1" customHeight="1" spans="1:8">
      <c r="A140" s="86"/>
      <c r="B140" s="87"/>
      <c r="D140" s="86"/>
      <c r="E140" s="88"/>
      <c r="F140" s="89"/>
      <c r="G140" s="90"/>
      <c r="H140" s="91"/>
    </row>
    <row r="141" s="29" customFormat="1" ht="24" hidden="1" customHeight="1" spans="1:8">
      <c r="A141" s="86"/>
      <c r="B141" s="87"/>
      <c r="D141" s="86"/>
      <c r="E141" s="88"/>
      <c r="F141" s="89"/>
      <c r="G141" s="90"/>
      <c r="H141" s="91"/>
    </row>
    <row r="142" s="29" customFormat="1" ht="15" customHeight="1" spans="1:8">
      <c r="A142" s="86"/>
      <c r="B142" s="87"/>
      <c r="D142" s="86"/>
      <c r="E142" s="88"/>
      <c r="F142" s="89"/>
      <c r="G142" s="90"/>
      <c r="H142" s="91"/>
    </row>
    <row r="143" s="29" customFormat="1" spans="1:8">
      <c r="A143" s="86"/>
      <c r="B143" s="87"/>
      <c r="D143" s="86"/>
      <c r="E143" s="88"/>
      <c r="F143" s="89"/>
      <c r="G143" s="90"/>
      <c r="H143" s="91"/>
    </row>
    <row r="144" s="29" customFormat="1" spans="1:8">
      <c r="A144" s="86"/>
      <c r="B144" s="87"/>
      <c r="D144" s="86"/>
      <c r="E144" s="88"/>
      <c r="F144" s="89"/>
      <c r="G144" s="90"/>
      <c r="H144" s="91"/>
    </row>
    <row r="145" s="29" customFormat="1" spans="1:8">
      <c r="A145" s="86"/>
      <c r="B145" s="87"/>
      <c r="D145" s="86"/>
      <c r="E145" s="88"/>
      <c r="F145" s="89"/>
      <c r="G145" s="90"/>
      <c r="H145" s="91"/>
    </row>
    <row r="146" s="29" customFormat="1" spans="1:8">
      <c r="A146" s="86"/>
      <c r="B146" s="87"/>
      <c r="D146" s="86"/>
      <c r="E146" s="88"/>
      <c r="F146" s="89"/>
      <c r="G146" s="90"/>
      <c r="H146" s="91"/>
    </row>
    <row r="147" s="29" customFormat="1" spans="1:8">
      <c r="A147" s="86"/>
      <c r="B147" s="87"/>
      <c r="D147" s="86"/>
      <c r="E147" s="88"/>
      <c r="F147" s="89"/>
      <c r="G147" s="90"/>
      <c r="H147" s="91"/>
    </row>
    <row r="148" s="29" customFormat="1" spans="1:8">
      <c r="A148" s="86"/>
      <c r="B148" s="87"/>
      <c r="D148" s="86"/>
      <c r="E148" s="88"/>
      <c r="F148" s="89"/>
      <c r="G148" s="90"/>
      <c r="H148" s="91"/>
    </row>
    <row r="149" s="29" customFormat="1" spans="1:8">
      <c r="A149" s="86"/>
      <c r="B149" s="87"/>
      <c r="D149" s="86"/>
      <c r="E149" s="88"/>
      <c r="F149" s="89"/>
      <c r="G149" s="90"/>
      <c r="H149" s="91"/>
    </row>
    <row r="150" s="29" customFormat="1" spans="1:8">
      <c r="A150" s="86"/>
      <c r="B150" s="87"/>
      <c r="D150" s="86"/>
      <c r="E150" s="88"/>
      <c r="F150" s="89"/>
      <c r="G150" s="90"/>
      <c r="H150" s="91"/>
    </row>
    <row r="151" s="31" customFormat="1" spans="1:7">
      <c r="A151" s="92"/>
      <c r="B151" s="92"/>
      <c r="C151" s="93"/>
      <c r="D151" s="92"/>
      <c r="E151" s="92"/>
      <c r="F151" s="94"/>
      <c r="G151" s="94"/>
    </row>
    <row r="152" s="31" customFormat="1" spans="1:7">
      <c r="A152" s="92"/>
      <c r="B152" s="92"/>
      <c r="C152" s="93"/>
      <c r="D152" s="92"/>
      <c r="E152" s="92"/>
      <c r="F152" s="94"/>
      <c r="G152" s="94"/>
    </row>
    <row r="153" s="31" customFormat="1" spans="1:7">
      <c r="A153" s="92"/>
      <c r="B153" s="92"/>
      <c r="C153" s="93"/>
      <c r="D153" s="92"/>
      <c r="E153" s="92"/>
      <c r="F153" s="94"/>
      <c r="G153" s="94"/>
    </row>
    <row r="154" s="31" customFormat="1" spans="1:7">
      <c r="A154" s="92"/>
      <c r="B154" s="92"/>
      <c r="C154" s="93"/>
      <c r="D154" s="92"/>
      <c r="E154" s="92"/>
      <c r="F154" s="94"/>
      <c r="G154" s="94"/>
    </row>
    <row r="155" s="31" customFormat="1" spans="1:7">
      <c r="A155" s="92"/>
      <c r="B155" s="92"/>
      <c r="C155" s="93"/>
      <c r="D155" s="92"/>
      <c r="E155" s="92"/>
      <c r="F155" s="94"/>
      <c r="G155" s="94"/>
    </row>
    <row r="156" s="31" customFormat="1" spans="1:7">
      <c r="A156" s="92"/>
      <c r="B156" s="92"/>
      <c r="C156" s="93"/>
      <c r="D156" s="92"/>
      <c r="E156" s="92"/>
      <c r="F156" s="94"/>
      <c r="G156" s="94"/>
    </row>
    <row r="157" s="31" customFormat="1" spans="1:7">
      <c r="A157" s="92"/>
      <c r="B157" s="92"/>
      <c r="C157" s="93"/>
      <c r="D157" s="92"/>
      <c r="E157" s="92"/>
      <c r="F157" s="94"/>
      <c r="G157" s="94"/>
    </row>
    <row r="158" s="31" customFormat="1" spans="1:7">
      <c r="A158" s="92"/>
      <c r="B158" s="92"/>
      <c r="C158" s="93"/>
      <c r="D158" s="92"/>
      <c r="E158" s="92"/>
      <c r="F158" s="94"/>
      <c r="G158" s="94"/>
    </row>
    <row r="159" s="31" customFormat="1" spans="1:7">
      <c r="A159" s="92"/>
      <c r="B159" s="92"/>
      <c r="C159" s="93"/>
      <c r="D159" s="92"/>
      <c r="E159" s="92"/>
      <c r="F159" s="94"/>
      <c r="G159" s="94"/>
    </row>
    <row r="160" s="31" customFormat="1" spans="1:7">
      <c r="A160" s="92"/>
      <c r="B160" s="92"/>
      <c r="C160" s="93"/>
      <c r="D160" s="92"/>
      <c r="E160" s="92"/>
      <c r="F160" s="94"/>
      <c r="G160" s="94"/>
    </row>
    <row r="161" s="31" customFormat="1" spans="1:7">
      <c r="A161" s="92"/>
      <c r="B161" s="92"/>
      <c r="C161" s="93"/>
      <c r="D161" s="92"/>
      <c r="E161" s="92"/>
      <c r="F161" s="94"/>
      <c r="G161" s="94"/>
    </row>
  </sheetData>
  <mergeCells count="3">
    <mergeCell ref="A1:H1"/>
    <mergeCell ref="B112:F112"/>
    <mergeCell ref="A113:H113"/>
  </mergeCells>
  <pageMargins left="0.75" right="0.75" top="1" bottom="1" header="0.5" footer="0.5"/>
  <pageSetup paperSize="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51"/>
  <sheetViews>
    <sheetView topLeftCell="A27" workbookViewId="0">
      <selection activeCell="J44" sqref="J44"/>
    </sheetView>
  </sheetViews>
  <sheetFormatPr defaultColWidth="8" defaultRowHeight="12.75"/>
  <cols>
    <col min="1" max="1" width="6.625" style="2" customWidth="1"/>
    <col min="2" max="2" width="22.875" style="2" customWidth="1"/>
    <col min="3" max="3" width="19.75" style="5" customWidth="1"/>
    <col min="4" max="4" width="6.625" style="2" customWidth="1"/>
    <col min="5" max="5" width="15.625" style="2" customWidth="1"/>
    <col min="6" max="16384" width="8" style="2"/>
  </cols>
  <sheetData>
    <row r="1" s="1" customFormat="1" ht="22" customHeight="1" spans="1:243">
      <c r="A1" s="6" t="s">
        <v>170</v>
      </c>
      <c r="B1" s="6"/>
      <c r="C1" s="6"/>
      <c r="D1" s="6"/>
      <c r="E1" s="6"/>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row>
    <row r="2" s="2" customFormat="1" ht="67" customHeight="1" spans="1:5">
      <c r="A2" s="7" t="s">
        <v>171</v>
      </c>
      <c r="B2" s="8"/>
      <c r="C2" s="8"/>
      <c r="D2" s="8"/>
      <c r="E2" s="8"/>
    </row>
    <row r="3" s="3" customFormat="1" ht="24" customHeight="1" spans="1:5">
      <c r="A3" s="9" t="s">
        <v>172</v>
      </c>
      <c r="B3" s="9" t="s">
        <v>173</v>
      </c>
      <c r="C3" s="9" t="s">
        <v>174</v>
      </c>
      <c r="D3" s="9" t="s">
        <v>16</v>
      </c>
      <c r="E3" s="9" t="s">
        <v>175</v>
      </c>
    </row>
    <row r="4" s="3" customFormat="1" ht="24" customHeight="1" spans="1:5">
      <c r="A4" s="9">
        <v>1</v>
      </c>
      <c r="B4" s="10" t="s">
        <v>176</v>
      </c>
      <c r="C4" s="11"/>
      <c r="D4" s="11" t="s">
        <v>177</v>
      </c>
      <c r="E4" s="9"/>
    </row>
    <row r="5" s="3" customFormat="1" ht="24" customHeight="1" spans="1:5">
      <c r="A5" s="9">
        <v>2</v>
      </c>
      <c r="B5" s="10" t="s">
        <v>178</v>
      </c>
      <c r="C5" s="12" t="s">
        <v>179</v>
      </c>
      <c r="D5" s="11" t="s">
        <v>25</v>
      </c>
      <c r="E5" s="9"/>
    </row>
    <row r="6" s="3" customFormat="1" ht="24" customHeight="1" spans="1:5">
      <c r="A6" s="9">
        <v>3</v>
      </c>
      <c r="B6" s="13" t="s">
        <v>180</v>
      </c>
      <c r="C6" s="14"/>
      <c r="D6" s="14" t="s">
        <v>110</v>
      </c>
      <c r="E6" s="9"/>
    </row>
    <row r="7" s="4" customFormat="1" ht="24" customHeight="1" spans="1:5">
      <c r="A7" s="9">
        <v>4</v>
      </c>
      <c r="B7" s="15" t="s">
        <v>181</v>
      </c>
      <c r="C7" s="16"/>
      <c r="D7" s="16" t="s">
        <v>182</v>
      </c>
      <c r="E7" s="17"/>
    </row>
    <row r="8" s="4" customFormat="1" ht="24" customHeight="1" spans="1:5">
      <c r="A8" s="9">
        <v>5</v>
      </c>
      <c r="B8" s="18" t="s">
        <v>183</v>
      </c>
      <c r="C8" s="16"/>
      <c r="D8" s="16" t="s">
        <v>182</v>
      </c>
      <c r="E8" s="17"/>
    </row>
    <row r="9" s="4" customFormat="1" ht="24" customHeight="1" spans="1:5">
      <c r="A9" s="9">
        <v>6</v>
      </c>
      <c r="B9" s="19" t="s">
        <v>184</v>
      </c>
      <c r="C9" s="20"/>
      <c r="D9" s="20" t="s">
        <v>48</v>
      </c>
      <c r="E9" s="17"/>
    </row>
    <row r="10" s="4" customFormat="1" ht="24" customHeight="1" spans="1:5">
      <c r="A10" s="9">
        <v>7</v>
      </c>
      <c r="B10" s="19" t="s">
        <v>185</v>
      </c>
      <c r="C10" s="20"/>
      <c r="D10" s="20" t="s">
        <v>100</v>
      </c>
      <c r="E10" s="17"/>
    </row>
    <row r="11" s="4" customFormat="1" ht="24" customHeight="1" spans="1:5">
      <c r="A11" s="9">
        <v>8</v>
      </c>
      <c r="B11" s="19" t="s">
        <v>186</v>
      </c>
      <c r="C11" s="20" t="s">
        <v>187</v>
      </c>
      <c r="D11" s="21" t="s">
        <v>188</v>
      </c>
      <c r="E11" s="17"/>
    </row>
    <row r="12" s="4" customFormat="1" ht="24" customHeight="1" spans="1:5">
      <c r="A12" s="9">
        <v>9</v>
      </c>
      <c r="B12" s="19" t="s">
        <v>62</v>
      </c>
      <c r="C12" s="21" t="s">
        <v>4</v>
      </c>
      <c r="D12" s="21" t="s">
        <v>29</v>
      </c>
      <c r="E12" s="17"/>
    </row>
    <row r="13" s="4" customFormat="1" ht="24" customHeight="1" spans="1:5">
      <c r="A13" s="9">
        <v>10</v>
      </c>
      <c r="B13" s="22" t="s">
        <v>189</v>
      </c>
      <c r="C13" s="21" t="s">
        <v>190</v>
      </c>
      <c r="D13" s="21" t="s">
        <v>29</v>
      </c>
      <c r="E13" s="17"/>
    </row>
    <row r="14" ht="24" customHeight="1" spans="1:5">
      <c r="A14" s="9">
        <v>11</v>
      </c>
      <c r="B14" s="22" t="s">
        <v>191</v>
      </c>
      <c r="C14" s="21" t="s">
        <v>4</v>
      </c>
      <c r="D14" s="21" t="s">
        <v>192</v>
      </c>
      <c r="E14" s="23"/>
    </row>
    <row r="15" ht="24" customHeight="1" spans="1:5">
      <c r="A15" s="9">
        <v>12</v>
      </c>
      <c r="B15" s="22" t="s">
        <v>193</v>
      </c>
      <c r="C15" s="21" t="s">
        <v>4</v>
      </c>
      <c r="D15" s="21" t="s">
        <v>192</v>
      </c>
      <c r="E15" s="23"/>
    </row>
    <row r="16" ht="29" customHeight="1" spans="1:5">
      <c r="A16" s="9">
        <v>13</v>
      </c>
      <c r="B16" s="22" t="s">
        <v>194</v>
      </c>
      <c r="C16" s="21" t="s">
        <v>4</v>
      </c>
      <c r="D16" s="21" t="s">
        <v>29</v>
      </c>
      <c r="E16" s="23"/>
    </row>
    <row r="17" ht="29" customHeight="1" spans="1:5">
      <c r="A17" s="9">
        <v>14</v>
      </c>
      <c r="B17" s="22" t="s">
        <v>195</v>
      </c>
      <c r="C17" s="21" t="s">
        <v>4</v>
      </c>
      <c r="D17" s="21" t="s">
        <v>29</v>
      </c>
      <c r="E17" s="23"/>
    </row>
    <row r="18" ht="24" customHeight="1" spans="1:5">
      <c r="A18" s="9">
        <v>15</v>
      </c>
      <c r="B18" s="22" t="s">
        <v>196</v>
      </c>
      <c r="C18" s="21" t="s">
        <v>4</v>
      </c>
      <c r="D18" s="21" t="s">
        <v>29</v>
      </c>
      <c r="E18" s="23"/>
    </row>
    <row r="19" ht="36" customHeight="1" spans="1:5">
      <c r="A19" s="9">
        <v>16</v>
      </c>
      <c r="B19" s="22" t="s">
        <v>197</v>
      </c>
      <c r="C19" s="21" t="s">
        <v>4</v>
      </c>
      <c r="D19" s="21" t="s">
        <v>29</v>
      </c>
      <c r="E19" s="23"/>
    </row>
    <row r="20" ht="24" customHeight="1" spans="1:5">
      <c r="A20" s="9">
        <v>17</v>
      </c>
      <c r="B20" s="22" t="s">
        <v>198</v>
      </c>
      <c r="C20" s="21" t="s">
        <v>4</v>
      </c>
      <c r="D20" s="21" t="s">
        <v>29</v>
      </c>
      <c r="E20" s="23"/>
    </row>
    <row r="21" ht="24" customHeight="1" spans="1:5">
      <c r="A21" s="9">
        <v>18</v>
      </c>
      <c r="B21" s="22" t="s">
        <v>199</v>
      </c>
      <c r="C21" s="21" t="s">
        <v>4</v>
      </c>
      <c r="D21" s="21" t="s">
        <v>29</v>
      </c>
      <c r="E21" s="23"/>
    </row>
    <row r="22" ht="30" customHeight="1" spans="1:5">
      <c r="A22" s="9">
        <v>19</v>
      </c>
      <c r="B22" s="22" t="s">
        <v>200</v>
      </c>
      <c r="C22" s="21" t="s">
        <v>4</v>
      </c>
      <c r="D22" s="21" t="s">
        <v>29</v>
      </c>
      <c r="E22" s="23"/>
    </row>
    <row r="23" ht="24" customHeight="1" spans="1:5">
      <c r="A23" s="9">
        <v>20</v>
      </c>
      <c r="B23" s="22" t="s">
        <v>201</v>
      </c>
      <c r="C23" s="21" t="s">
        <v>4</v>
      </c>
      <c r="D23" s="21" t="s">
        <v>29</v>
      </c>
      <c r="E23" s="23"/>
    </row>
    <row r="24" ht="24" customHeight="1" spans="1:5">
      <c r="A24" s="9">
        <v>21</v>
      </c>
      <c r="B24" s="22" t="s">
        <v>202</v>
      </c>
      <c r="C24" s="21" t="s">
        <v>4</v>
      </c>
      <c r="D24" s="21" t="s">
        <v>29</v>
      </c>
      <c r="E24" s="23"/>
    </row>
    <row r="25" ht="30" customHeight="1" spans="1:5">
      <c r="A25" s="9">
        <v>22</v>
      </c>
      <c r="B25" s="22" t="s">
        <v>203</v>
      </c>
      <c r="C25" s="21" t="s">
        <v>4</v>
      </c>
      <c r="D25" s="21" t="s">
        <v>29</v>
      </c>
      <c r="E25" s="23"/>
    </row>
    <row r="26" ht="24" customHeight="1" spans="1:5">
      <c r="A26" s="9">
        <v>23</v>
      </c>
      <c r="B26" s="22" t="s">
        <v>102</v>
      </c>
      <c r="C26" s="21" t="s">
        <v>204</v>
      </c>
      <c r="D26" s="21" t="s">
        <v>29</v>
      </c>
      <c r="E26" s="23"/>
    </row>
    <row r="27" ht="13.5" spans="1:5">
      <c r="A27" s="9">
        <v>24</v>
      </c>
      <c r="B27" s="22" t="s">
        <v>205</v>
      </c>
      <c r="C27" s="21" t="s">
        <v>4</v>
      </c>
      <c r="D27" s="21" t="s">
        <v>29</v>
      </c>
      <c r="E27" s="23"/>
    </row>
    <row r="28" ht="13.5" spans="1:5">
      <c r="A28" s="9">
        <v>25</v>
      </c>
      <c r="B28" s="22" t="s">
        <v>206</v>
      </c>
      <c r="C28" s="21" t="s">
        <v>4</v>
      </c>
      <c r="D28" s="21" t="s">
        <v>192</v>
      </c>
      <c r="E28" s="23"/>
    </row>
    <row r="29" ht="13.5" spans="1:5">
      <c r="A29" s="9">
        <v>26</v>
      </c>
      <c r="B29" s="22" t="s">
        <v>207</v>
      </c>
      <c r="C29" s="21" t="s">
        <v>4</v>
      </c>
      <c r="D29" s="21" t="s">
        <v>48</v>
      </c>
      <c r="E29" s="23"/>
    </row>
    <row r="30" ht="13.5" spans="1:5">
      <c r="A30" s="9">
        <v>27</v>
      </c>
      <c r="B30" s="22" t="s">
        <v>208</v>
      </c>
      <c r="C30" s="21"/>
      <c r="D30" s="21" t="s">
        <v>48</v>
      </c>
      <c r="E30" s="23"/>
    </row>
    <row r="31" ht="13.5" spans="1:5">
      <c r="A31" s="9">
        <v>28</v>
      </c>
      <c r="B31" s="22" t="s">
        <v>209</v>
      </c>
      <c r="C31" s="21" t="s">
        <v>4</v>
      </c>
      <c r="D31" s="21" t="s">
        <v>48</v>
      </c>
      <c r="E31" s="23"/>
    </row>
    <row r="32" ht="13.5" spans="1:5">
      <c r="A32" s="9">
        <v>29</v>
      </c>
      <c r="B32" s="22" t="s">
        <v>210</v>
      </c>
      <c r="C32" s="21" t="s">
        <v>4</v>
      </c>
      <c r="D32" s="21" t="s">
        <v>48</v>
      </c>
      <c r="E32" s="23"/>
    </row>
    <row r="33" ht="13.5" spans="1:5">
      <c r="A33" s="9">
        <v>30</v>
      </c>
      <c r="B33" s="22" t="s">
        <v>211</v>
      </c>
      <c r="C33" s="21" t="s">
        <v>4</v>
      </c>
      <c r="D33" s="21" t="s">
        <v>48</v>
      </c>
      <c r="E33" s="23"/>
    </row>
    <row r="34" ht="13.5" spans="1:5">
      <c r="A34" s="9">
        <v>31</v>
      </c>
      <c r="B34" s="22" t="s">
        <v>212</v>
      </c>
      <c r="C34" s="21" t="s">
        <v>4</v>
      </c>
      <c r="D34" s="21" t="s">
        <v>48</v>
      </c>
      <c r="E34" s="23"/>
    </row>
    <row r="35" ht="13.5" spans="1:5">
      <c r="A35" s="9">
        <v>32</v>
      </c>
      <c r="B35" s="22" t="s">
        <v>213</v>
      </c>
      <c r="C35" s="21" t="s">
        <v>4</v>
      </c>
      <c r="D35" s="21" t="s">
        <v>192</v>
      </c>
      <c r="E35" s="23"/>
    </row>
    <row r="36" ht="13.5" spans="1:5">
      <c r="A36" s="9">
        <v>33</v>
      </c>
      <c r="B36" s="22" t="s">
        <v>214</v>
      </c>
      <c r="C36" s="21" t="s">
        <v>4</v>
      </c>
      <c r="D36" s="21" t="s">
        <v>192</v>
      </c>
      <c r="E36" s="23"/>
    </row>
    <row r="37" ht="13.5" spans="1:5">
      <c r="A37" s="9">
        <v>34</v>
      </c>
      <c r="B37" s="22" t="s">
        <v>215</v>
      </c>
      <c r="C37" s="21" t="s">
        <v>4</v>
      </c>
      <c r="D37" s="21" t="s">
        <v>100</v>
      </c>
      <c r="E37" s="23"/>
    </row>
    <row r="38" ht="13.5" spans="1:5">
      <c r="A38" s="9">
        <v>35</v>
      </c>
      <c r="B38" s="22" t="s">
        <v>216</v>
      </c>
      <c r="C38" s="21" t="s">
        <v>4</v>
      </c>
      <c r="D38" s="21" t="s">
        <v>192</v>
      </c>
      <c r="E38" s="23"/>
    </row>
    <row r="39" ht="13.5" spans="1:5">
      <c r="A39" s="9">
        <v>36</v>
      </c>
      <c r="B39" s="22" t="s">
        <v>217</v>
      </c>
      <c r="C39" s="22" t="s">
        <v>4</v>
      </c>
      <c r="D39" s="21" t="s">
        <v>192</v>
      </c>
      <c r="E39" s="23"/>
    </row>
    <row r="40" ht="13.5" spans="1:5">
      <c r="A40" s="9">
        <v>37</v>
      </c>
      <c r="B40" s="22" t="s">
        <v>218</v>
      </c>
      <c r="C40" s="22" t="s">
        <v>4</v>
      </c>
      <c r="D40" s="21" t="s">
        <v>192</v>
      </c>
      <c r="E40" s="23"/>
    </row>
    <row r="41" ht="63.75" spans="1:5">
      <c r="A41" s="9">
        <v>38</v>
      </c>
      <c r="B41" s="19" t="s">
        <v>219</v>
      </c>
      <c r="C41" s="19" t="s">
        <v>220</v>
      </c>
      <c r="D41" s="20" t="s">
        <v>29</v>
      </c>
      <c r="E41" s="23"/>
    </row>
    <row r="42" ht="13.5" spans="1:5">
      <c r="A42" s="9">
        <v>39</v>
      </c>
      <c r="B42" s="19" t="s">
        <v>221</v>
      </c>
      <c r="C42" s="19" t="s">
        <v>222</v>
      </c>
      <c r="D42" s="20" t="s">
        <v>29</v>
      </c>
      <c r="E42" s="23"/>
    </row>
    <row r="43" ht="25.5" spans="1:5">
      <c r="A43" s="9">
        <v>40</v>
      </c>
      <c r="B43" s="19" t="s">
        <v>223</v>
      </c>
      <c r="C43" s="19" t="s">
        <v>224</v>
      </c>
      <c r="D43" s="20" t="s">
        <v>25</v>
      </c>
      <c r="E43" s="23"/>
    </row>
    <row r="44" ht="135" customHeight="1" spans="1:5">
      <c r="A44" s="9">
        <v>41</v>
      </c>
      <c r="B44" s="19" t="s">
        <v>225</v>
      </c>
      <c r="C44" s="19" t="s">
        <v>226</v>
      </c>
      <c r="D44" s="20" t="s">
        <v>25</v>
      </c>
      <c r="E44" s="23"/>
    </row>
    <row r="45" ht="29" customHeight="1" spans="1:5">
      <c r="A45" s="9">
        <v>42</v>
      </c>
      <c r="B45" s="19" t="s">
        <v>225</v>
      </c>
      <c r="C45" s="19" t="s">
        <v>227</v>
      </c>
      <c r="D45" s="20" t="s">
        <v>25</v>
      </c>
      <c r="E45" s="23"/>
    </row>
    <row r="46" ht="45" customHeight="1" spans="1:5">
      <c r="A46" s="9">
        <v>43</v>
      </c>
      <c r="B46" s="19" t="s">
        <v>228</v>
      </c>
      <c r="C46" s="19" t="s">
        <v>229</v>
      </c>
      <c r="D46" s="20" t="s">
        <v>25</v>
      </c>
      <c r="E46" s="23"/>
    </row>
    <row r="47" ht="13.5" spans="1:5">
      <c r="A47" s="9">
        <v>44</v>
      </c>
      <c r="B47" s="19" t="s">
        <v>230</v>
      </c>
      <c r="C47" s="19" t="s">
        <v>231</v>
      </c>
      <c r="D47" s="20" t="s">
        <v>110</v>
      </c>
      <c r="E47" s="23"/>
    </row>
    <row r="48" ht="13.5" spans="1:5">
      <c r="A48" s="9">
        <v>45</v>
      </c>
      <c r="B48" s="19" t="s">
        <v>232</v>
      </c>
      <c r="C48" s="19" t="s">
        <v>233</v>
      </c>
      <c r="D48" s="20" t="s">
        <v>110</v>
      </c>
      <c r="E48" s="23"/>
    </row>
    <row r="49" ht="13.5" spans="1:5">
      <c r="A49" s="9">
        <v>46</v>
      </c>
      <c r="B49" s="19" t="s">
        <v>234</v>
      </c>
      <c r="C49" s="19" t="s">
        <v>235</v>
      </c>
      <c r="D49" s="20" t="s">
        <v>110</v>
      </c>
      <c r="E49" s="23"/>
    </row>
    <row r="50" ht="13.5" spans="1:5">
      <c r="A50" s="9">
        <v>47</v>
      </c>
      <c r="B50" s="19" t="s">
        <v>236</v>
      </c>
      <c r="C50" s="19" t="s">
        <v>237</v>
      </c>
      <c r="D50" s="20" t="s">
        <v>110</v>
      </c>
      <c r="E50" s="23"/>
    </row>
    <row r="51" ht="13.5" spans="1:5">
      <c r="A51" s="24"/>
      <c r="B51" s="24"/>
      <c r="C51" s="25"/>
      <c r="D51" s="24"/>
      <c r="E51" s="24"/>
    </row>
  </sheetData>
  <mergeCells count="2">
    <mergeCell ref="A1:E1"/>
    <mergeCell ref="A2:E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封面</vt:lpstr>
      <vt:lpstr>限价</vt:lpstr>
      <vt:lpstr>清单</vt:lpstr>
      <vt:lpstr>甲供主要材料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龙玲</cp:lastModifiedBy>
  <dcterms:created xsi:type="dcterms:W3CDTF">2006-09-16T00:00:00Z</dcterms:created>
  <cp:lastPrinted>2021-12-02T02:34:00Z</cp:lastPrinted>
  <dcterms:modified xsi:type="dcterms:W3CDTF">2023-03-20T01:44:56Z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7EF61DAF998E43DF93EEA180F69A8EF9</vt:lpwstr>
  </property>
  <property fmtid="{D5CDD505-2E9C-101B-9397-08002B2CF9AE}" pid="3" name="KSOProductBuildVer">
    <vt:lpwstr>2052-11.1.0.12980</vt:lpwstr>
  </property>
</Properties>
</file>